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2.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ate1904="1" showInkAnnotation="0" codeName="ThisWorkbook"/>
  <bookViews>
    <workbookView xWindow="-120" yWindow="-120" windowWidth="15600" windowHeight="11760" tabRatio="826" firstSheet="5" activeTab="5"/>
  </bookViews>
  <sheets>
    <sheet name="Liste des variables CR" sheetId="112" state="hidden" r:id="rId1"/>
    <sheet name="Index" sheetId="111" state="hidden" r:id="rId2"/>
    <sheet name="Listes" sheetId="113" state="hidden" r:id="rId3"/>
    <sheet name="Conversions" sheetId="114" state="hidden" r:id="rId4"/>
    <sheet name="FINESS" sheetId="115" state="hidden" r:id="rId5"/>
    <sheet name="Données" sheetId="100" r:id="rId6"/>
    <sheet name="Activité" sheetId="3" r:id="rId7"/>
    <sheet name="Creton" sheetId="46" r:id="rId8"/>
    <sheet name="Récap exéc_buddg" sheetId="5" r:id="rId9"/>
    <sheet name="Plan de financement" sheetId="8" r:id="rId10"/>
    <sheet name="Sect I Emplois" sheetId="9" r:id="rId11"/>
    <sheet name="Sect I Ressources" sheetId="10" r:id="rId12"/>
    <sheet name="SI tableau emploi.1" sheetId="17" r:id="rId13"/>
    <sheet name="SI tableau emploi.2" sheetId="51" r:id="rId14"/>
    <sheet name="SI tableau emploi.3" sheetId="52" r:id="rId15"/>
    <sheet name="SI tableau emploi.4" sheetId="53" r:id="rId16"/>
    <sheet name="SI tableau emploi.5" sheetId="59" r:id="rId17"/>
    <sheet name="SI tableau ressources.1" sheetId="55" r:id="rId18"/>
    <sheet name="SI tableau ressources.2" sheetId="60" r:id="rId19"/>
    <sheet name="SI tableau ressources.3" sheetId="61" r:id="rId20"/>
    <sheet name="SI tableau ressources.4" sheetId="116" r:id="rId21"/>
    <sheet name="SI tableau ressources.5" sheetId="63" r:id="rId22"/>
    <sheet name="Tableau des amortissements" sheetId="20" r:id="rId23"/>
    <sheet name="Tabl_prov_dépré_fdsdédiés_resco" sheetId="23" r:id="rId24"/>
    <sheet name="Tabl.emprunts (ESSMS privés)" sheetId="22" r:id="rId25"/>
    <sheet name="ESSMS publics Dette fin.1" sheetId="121" r:id="rId26"/>
    <sheet name="ESSMS publics Dette fin.2" sheetId="120" r:id="rId27"/>
    <sheet name="ESSMS publics Dette fin.3" sheetId="119" r:id="rId28"/>
    <sheet name="ESSMS publics Dette fin.4" sheetId="118" r:id="rId29"/>
    <sheet name="ESSMS publics Dette fin.5" sheetId="117" r:id="rId30"/>
    <sheet name="ESSMS publics Dette fin.6" sheetId="126" r:id="rId31"/>
    <sheet name="ESSMS publics Dette fin.7" sheetId="125" r:id="rId32"/>
    <sheet name="ESSMS publics Dette fin.8" sheetId="124" r:id="rId33"/>
    <sheet name="Charges expl.1" sheetId="101" r:id="rId34"/>
    <sheet name="Charges expl.2" sheetId="102" r:id="rId35"/>
    <sheet name="Charges expl.3" sheetId="103" r:id="rId36"/>
    <sheet name="Charges expl.3 fin" sheetId="104" r:id="rId37"/>
    <sheet name="Produits expl. 1 et 2" sheetId="105" r:id="rId38"/>
    <sheet name="Produits expl. 3" sheetId="106" r:id="rId39"/>
    <sheet name="Répartition charges communes" sheetId="85" r:id="rId40"/>
    <sheet name="Tableau des effectifs" sheetId="87" r:id="rId41"/>
    <sheet name="Tableau rémunérations" sheetId="88" r:id="rId42"/>
    <sheet name="Autres rémun. et avantages" sheetId="89" r:id="rId43"/>
    <sheet name="Tabl. calcul points" sheetId="107" r:id="rId44"/>
    <sheet name="Tabl. calcul €" sheetId="108" r:id="rId45"/>
    <sheet name="Analyse GVT" sheetId="109" r:id="rId46"/>
    <sheet name="Tabl. indicateurs pers." sheetId="90" r:id="rId47"/>
    <sheet name="Résultat" sheetId="93" r:id="rId48"/>
    <sheet name="LISEZ_MOI" sheetId="127" r:id="rId49"/>
    <sheet name="SERAFIN PH Transport" sheetId="134" r:id="rId50"/>
    <sheet name="SERAFIN PH Enseignants" sheetId="135" r:id="rId51"/>
    <sheet name="SERAFIN PH Depenses de soins" sheetId="136" r:id="rId52"/>
  </sheets>
  <definedNames>
    <definedName name="__CAPHAUTR___DATEGENE___ANN0">Données!$A$4</definedName>
    <definedName name="__CAPHAUTR___TOTREPCHCAPANN0">'Répartition charges communes'!$E$39</definedName>
    <definedName name="__CAPHEMPR___CAPITAL_CAPANN0">'Tabl.emprunts (ESSMS privés)'!$G$20</definedName>
    <definedName name="__CAPHIDEN___DATEARRI___ANN0">Données!$E$31</definedName>
    <definedName name="__CAPHIDEN___DATEHABI___ANN0">Données!$E$15</definedName>
    <definedName name="__CAPHIMMO___COUT____BEXANN0">'Plan de financement'!$D$19</definedName>
    <definedName name="CCNT" localSheetId="2">Listes!$B$47:$D$54</definedName>
    <definedName name="CR_Version">Données!$A$1</definedName>
    <definedName name="CRCAPHACTI_A1JP20OC__BEXANN0">Creton!$E$10</definedName>
    <definedName name="CRCAPHACTI_A1JP20OC__CAPANN0">Creton!$K$10</definedName>
    <definedName name="CRCAPHACTI_A1JP20OF__BEXANN0">Creton!$G$10</definedName>
    <definedName name="CRCAPHACTI_A1JP20OF__CAPANN0">Creton!$M$10</definedName>
    <definedName name="CRCAPHACTI_A1JP20OFA_BEXANN0">Creton!$G$10</definedName>
    <definedName name="CRCAPHACTI_A1JP20OFA_CAPANN0">Creton!$M$10</definedName>
    <definedName name="CRCAPHACTI_A1JP20OFV_BEXANN0">Creton!$H$10</definedName>
    <definedName name="CRCAPHACTI_A1JP20OFV_CAPANN0">Creton!$N$10</definedName>
    <definedName name="CRCAPHACTI_A1JP20OM__BEXANN0">Creton!$F$10</definedName>
    <definedName name="CRCAPHACTI_A1JP20OM__CAPANN0">Creton!$L$10</definedName>
    <definedName name="CRCAPHACTI_A1NBJOUR__BEXANN0">Activité!$E$11</definedName>
    <definedName name="CRCAPHACTI_A1NBJOUR__CAPANN0">Activité!$F$11</definedName>
    <definedName name="CRCAPHACTI_A1PLFI____BEXANN0">Activité!$D$11</definedName>
    <definedName name="CRCAPHACTI_A2JP20OC__BEXANN0">Creton!$E$11</definedName>
    <definedName name="CRCAPHACTI_A2JP20OC__CAPANN0">Creton!$K$11</definedName>
    <definedName name="CRCAPHACTI_A2JP20OF__BEXANN0">Creton!$G$11</definedName>
    <definedName name="CRCAPHACTI_A2JP20OF__CAPANN0">Creton!$M$11</definedName>
    <definedName name="CRCAPHACTI_A2JP20OFA_BEXANN0">Creton!$G$11</definedName>
    <definedName name="CRCAPHACTI_A2JP20OFA_CAPANN0">Creton!$M$11</definedName>
    <definedName name="CRCAPHACTI_A2JP20OFV_BEXANN0">Creton!$H$11</definedName>
    <definedName name="CRCAPHACTI_A2JP20OFV_CAPANN0">Creton!$N$11</definedName>
    <definedName name="CRCAPHACTI_A2JP20OM__BEXANN0">Creton!$F$11</definedName>
    <definedName name="CRCAPHACTI_A2JP20OM__CAPANN0">Creton!$L$11</definedName>
    <definedName name="CRCAPHACTI_A2NBJOUR__BEXANN0">Activité!$E$12</definedName>
    <definedName name="CRCAPHACTI_A2NBJOUR__CAPANN0">Activité!$F$12</definedName>
    <definedName name="CRCAPHACTI_A2PLFI____BEXANN0">Activité!$D$12</definedName>
    <definedName name="CRCAPHACTI_A3JP20OC__BEXANN0">Creton!$E$12</definedName>
    <definedName name="CRCAPHACTI_A3JP20OC__CAPANN0">Creton!$K$12</definedName>
    <definedName name="CRCAPHACTI_A3JP20OF__BEXANN0">Creton!$G$12</definedName>
    <definedName name="CRCAPHACTI_A3JP20OF__CAPANN0">Creton!$M$12</definedName>
    <definedName name="CRCAPHACTI_A3JP20OFA_BEXANN0">Creton!$G$12</definedName>
    <definedName name="CRCAPHACTI_A3JP20OFA_CAPANN0">Creton!$M$12</definedName>
    <definedName name="CRCAPHACTI_A3JP20OFV_BEXANN0">Creton!$H$12</definedName>
    <definedName name="CRCAPHACTI_A3JP20OFV_CAPANN0">Creton!$N$12</definedName>
    <definedName name="CRCAPHACTI_A3JP20OM__BEXANN0">Creton!$F$12</definedName>
    <definedName name="CRCAPHACTI_A3JP20OM__CAPANN0">Creton!$L$12</definedName>
    <definedName name="CRCAPHACTI_EXJP20OC__BEXANN0">Creton!$E$7</definedName>
    <definedName name="CRCAPHACTI_EXJP20OC__CAPANN0">Creton!$K$7</definedName>
    <definedName name="CRCAPHACTI_EXJP20OF__BEXANN0">Creton!$G$7</definedName>
    <definedName name="CRCAPHACTI_EXJP20OF__CAPANN0">Creton!$M$7</definedName>
    <definedName name="CRCAPHACTI_EXJP20OFA_BEXANN0">Creton!$G$7</definedName>
    <definedName name="CRCAPHACTI_EXJP20OFA_CAPANN0">Creton!$M$7</definedName>
    <definedName name="CRCAPHACTI_EXJP20OFV_BEXANN0">Creton!$H$7</definedName>
    <definedName name="CRCAPHACTI_EXJP20OFV_CAPANN0">Creton!$N$7</definedName>
    <definedName name="CRCAPHACTI_EXJP20OM__BEXANN0">Creton!$F$7</definedName>
    <definedName name="CRCAPHACTI_EXJP20OM__CAPANN0">Creton!$L$7</definedName>
    <definedName name="CRCAPHACTI_EXNBJOUR__BEXANN0">Activité!$E$7</definedName>
    <definedName name="CRCAPHACTI_EXNBJOUR__CAPANN0">Activité!$F$7</definedName>
    <definedName name="CRCAPHACTI_EXPLFI____BEXANN0">Activité!$D$7</definedName>
    <definedName name="CRCAPHACTI_INJP20OC__BEXANN0">Creton!$E$9</definedName>
    <definedName name="CRCAPHACTI_INJP20OC__CAPANN0">Creton!$K$9</definedName>
    <definedName name="CRCAPHACTI_INJP20OF__BEXANN0">Creton!$G$9</definedName>
    <definedName name="CRCAPHACTI_INJP20OF__CAPANN0">Creton!$M$9</definedName>
    <definedName name="CRCAPHACTI_INJP20OFA_BEXANN0">Creton!$G$9</definedName>
    <definedName name="CRCAPHACTI_INJP20OFA_CAPANN0">Creton!$M$9</definedName>
    <definedName name="CRCAPHACTI_INJP20OFV_BEXANN0">Creton!$H$9</definedName>
    <definedName name="CRCAPHACTI_INJP20OFV_CAPANN0">Creton!$N$9</definedName>
    <definedName name="CRCAPHACTI_INJP20OM__BEXANN0">Creton!$F$9</definedName>
    <definedName name="CRCAPHACTI_INJP20OM__CAPANN0">Creton!$L$9</definedName>
    <definedName name="CRCAPHACTI_INNBJOUR__BEXANN0">Activité!$E$9</definedName>
    <definedName name="CRCAPHACTI_INNBJOUR__CAPANN0">Activité!$F$9</definedName>
    <definedName name="CRCAPHACTI_INPLFI____BEXANN0">Activité!$D$9</definedName>
    <definedName name="CRCAPHACTI_SENBJOUR__BEXANN0">Activité!$E$10</definedName>
    <definedName name="CRCAPHACTI_SENBJOUR__CAPANN0">Activité!$F$10</definedName>
    <definedName name="CRCAPHACTI_SEPLFI____BEXANN0">Activité!$D$10</definedName>
    <definedName name="CRCAPHACTI_SIJP20OC__BEXANN0">Creton!$E$8</definedName>
    <definedName name="CRCAPHACTI_SIJP20OC__CAPANN0">Creton!$K$8</definedName>
    <definedName name="CRCAPHACTI_SIJP20OF__BEXANN0">Creton!$G$8</definedName>
    <definedName name="CRCAPHACTI_SIJP20OF__CAPANN0">Creton!$M$8</definedName>
    <definedName name="CRCAPHACTI_SIJP20OFA_BEXANN0">Creton!$G$8</definedName>
    <definedName name="CRCAPHACTI_SIJP20OFA_CAPANN0">Creton!$M$8</definedName>
    <definedName name="CRCAPHACTI_SIJP20OFV_BEXANN0">Creton!$H$8</definedName>
    <definedName name="CRCAPHACTI_SIJP20OFV_CAPANN0">Creton!$N$8</definedName>
    <definedName name="CRCAPHACTI_SIJP20OM__BEXANN0">Creton!$F$8</definedName>
    <definedName name="CRCAPHACTI_SIJP20OM__CAPANN0">Creton!$L$8</definedName>
    <definedName name="CRCAPHACTI_SINBJOUR__BEXANN0">Activité!$E$8</definedName>
    <definedName name="CRCAPHACTI_SINBJOUR__CAPANN0">Activité!$F$8</definedName>
    <definedName name="CRCAPHACTI_SIPLFI____BEXANN0">Activité!$D$8</definedName>
    <definedName name="CRCAPHAUTR___DATEGENE___ANN0">Conversions!$B$3</definedName>
    <definedName name="CRCAPHAUTR___DEFICEXPBEXANN0">Données!$L$25</definedName>
    <definedName name="CRCAPHAUTR___EDITEURL___ANN0">Données!$A$3</definedName>
    <definedName name="CRCAPHAUTR___EXCEDEXPBEXANN0">Données!$L$27</definedName>
    <definedName name="CRCAPHAUTR___JOUROUV_BEXANN0">Données!$I$32</definedName>
    <definedName name="CRCAPHAUTR___JOUROUV_CAPANN0">Données!$L$32</definedName>
    <definedName name="CRCAPHAUTR___VERSIONL___ANN0">Données!$A$2</definedName>
    <definedName name="CRCAPHAUTRG__PROVCP__BEXANN0">'Charges expl.2'!$F$21</definedName>
    <definedName name="CRCAPHAUTRG__PROVCP__CAPANN0">'Charges expl.2'!$J$21</definedName>
    <definedName name="CRCAPHAUTRG__PROVCP__CARANM1">'Charges expl.2'!$E$21</definedName>
    <definedName name="CRCAPHAUTRG__PROVCP__CARANN0">'Charges expl.2'!$M$21</definedName>
    <definedName name="CRCAPHAUTRG__PROVCP__CNRANN0">'Charges expl.2'!$I$21</definedName>
    <definedName name="CRCAPHAUTRG__PROVCP__VDMANN0">'Charges expl.2'!$G$21</definedName>
    <definedName name="CRCAPHCPTEG__10686___CARANM1">Tabl_prov_dépré_fdsdédiés_resco!$E$6</definedName>
    <definedName name="CRCAPHCPTEG__10687___CARANM1">Tabl_prov_dépré_fdsdédiés_resco!$E$7</definedName>
    <definedName name="CRCAPHCPTEG__141_____CARANM1">Tabl_prov_dépré_fdsdédiés_resco!$E$9</definedName>
    <definedName name="CRCAPHCPTEG__142_____CARANM1">Tabl_prov_dépré_fdsdédiés_resco!$E$10</definedName>
    <definedName name="CRCAPHCPTEG__144_____CARANM1">Tabl_prov_dépré_fdsdédiés_resco!$E$11</definedName>
    <definedName name="CRCAPHCPTEG__145_____CARANM1">Tabl_prov_dépré_fdsdédiés_resco!$E$12</definedName>
    <definedName name="CRCAPHCPTEG__146_____CARANM1">Tabl_prov_dépré_fdsdédiés_resco!$E$13</definedName>
    <definedName name="CRCAPHCPTEG__147_____CARANM1">Tabl_prov_dépré_fdsdédiés_resco!$E$14</definedName>
    <definedName name="CRCAPHCPTEG__148_____CARANM1">Tabl_prov_dépré_fdsdédiés_resco!$E$15</definedName>
    <definedName name="CRCAPHCPTEG__14861___CARANM1">Tabl_prov_dépré_fdsdédiés_resco!$E$16</definedName>
    <definedName name="CRCAPHCPTEG__14862___CARANM1">Tabl_prov_dépré_fdsdédiés_resco!$E$17</definedName>
    <definedName name="CRCAPHCPTEG__151_____CARANM1">Tabl_prov_dépré_fdsdédiés_resco!$E$19</definedName>
    <definedName name="CRCAPHCPTEG__152_____CARANM1">Tabl_prov_dépré_fdsdédiés_resco!$E$20</definedName>
    <definedName name="CRCAPHCPTEG__153_____CARANM1">Tabl_prov_dépré_fdsdédiés_resco!$E$21</definedName>
    <definedName name="CRCAPHCPTEG__155_____CARANM1">Tabl_prov_dépré_fdsdédiés_resco!$E$22</definedName>
    <definedName name="CRCAPHCPTEG__157_____CARANM1">Tabl_prov_dépré_fdsdédiés_resco!$E$23</definedName>
    <definedName name="CRCAPHCPTEG__158_____CARANM1">Tabl_prov_dépré_fdsdédiés_resco!$E$24</definedName>
    <definedName name="CRCAPHCPTEG__194_____CARANM1">Tabl_prov_dépré_fdsdédiés_resco!$E$31</definedName>
    <definedName name="CRCAPHCPTEG__195_____CARANM1">Tabl_prov_dépré_fdsdédiés_resco!$E$32</definedName>
    <definedName name="CRCAPHCPTEG__197_____CARANM1">Tabl_prov_dépré_fdsdédiés_resco!$E$33</definedName>
    <definedName name="CRCAPHCPTEG__2801____CARANM1">'Tableau des amortissements'!$E$6</definedName>
    <definedName name="CRCAPHCPTEG__2803____CARANM1">'Tableau des amortissements'!$E$7</definedName>
    <definedName name="CRCAPHCPTEG__2805____CARANM1">'Tableau des amortissements'!$E$8</definedName>
    <definedName name="CRCAPHCPTEG__2806____CARANM1">'Tableau des amortissements'!$E$9</definedName>
    <definedName name="CRCAPHCPTEG__2807____CARANM1">'Tableau des amortissements'!$E$10</definedName>
    <definedName name="CRCAPHCPTEG__2808____CARANM1">'Tableau des amortissements'!$E$11</definedName>
    <definedName name="CRCAPHCPTEG__2811____CARANM1">'Tableau des amortissements'!$E$14</definedName>
    <definedName name="CRCAPHCPTEG__2812____CARANM1">'Tableau des amortissements'!$E$15</definedName>
    <definedName name="CRCAPHCPTEG__2813____CARANM1">'Tableau des amortissements'!$E$16</definedName>
    <definedName name="CRCAPHCPTEG__2814____CARANM1">'Tableau des amortissements'!$E$17</definedName>
    <definedName name="CRCAPHCPTEG__2815____CARANM1">'Tableau des amortissements'!$E$18</definedName>
    <definedName name="CRCAPHCPTEG__2818____CARANM1">'Tableau des amortissements'!$E$19</definedName>
    <definedName name="CRCAPHCPTEG__2818B___CARANM1">'Tableau des amortissements'!$E$21</definedName>
    <definedName name="CRCAPHCPTEG__2818I___CARANM1">'Tableau des amortissements'!$E$22</definedName>
    <definedName name="CRCAPHCPTEG__2818T___CARANM1">'Tableau des amortissements'!$E$20</definedName>
    <definedName name="CRCAPHCPTEG__282_____CARANM1">'Tableau des amortissements'!$E$24</definedName>
    <definedName name="CRCAPHCPTEG__29______CARANM1">Tabl_prov_dépré_fdsdédiés_resco!$E$26</definedName>
    <definedName name="CRCAPHCPTEG__39______CARANM1">Tabl_prov_dépré_fdsdédiés_resco!$E$27</definedName>
    <definedName name="CRCAPHCPTEG__49______CARANM1">Tabl_prov_dépré_fdsdédiés_resco!$E$28</definedName>
    <definedName name="CRCAPHCPTEG__59______CARANM1">Tabl_prov_dépré_fdsdédiés_resco!$E$29</definedName>
    <definedName name="CRCAPHCPTEG__601_____BEXANN0">'Charges expl.1'!$F$8</definedName>
    <definedName name="CRCAPHCPTEG__601_____CAPANN0">'Charges expl.1'!$J$8</definedName>
    <definedName name="CRCAPHCPTEG__601_____CARANM1">'Charges expl.1'!$E$8</definedName>
    <definedName name="CRCAPHCPTEG__601_____CARANN0">'Charges expl.1'!$M$8</definedName>
    <definedName name="CRCAPHCPTEG__601_____CNRANN0">'Charges expl.1'!$I$8</definedName>
    <definedName name="CRCAPHCPTEG__601_____VDMANN0">'Charges expl.1'!$G$8</definedName>
    <definedName name="CRCAPHCPTEG__602_____BEXANN0">'Charges expl.1'!$F$9</definedName>
    <definedName name="CRCAPHCPTEG__602_____CAPANN0">'Charges expl.1'!$J$9</definedName>
    <definedName name="CRCAPHCPTEG__602_____CARANM1">'Charges expl.1'!$E$9</definedName>
    <definedName name="CRCAPHCPTEG__602_____CARANN0">'Charges expl.1'!$M$9</definedName>
    <definedName name="CRCAPHCPTEG__602_____CNRANN0">'Charges expl.1'!$I$9</definedName>
    <definedName name="CRCAPHCPTEG__602_____VDMANN0">'Charges expl.1'!$G$9</definedName>
    <definedName name="CRCAPHCPTEG__603_____BEXANN0">'Charges expl.1'!$F$10</definedName>
    <definedName name="CRCAPHCPTEG__603_____CAPANN0">'Charges expl.1'!$J$10</definedName>
    <definedName name="CRCAPHCPTEG__603_____CARANM1">'Charges expl.1'!$E$10</definedName>
    <definedName name="CRCAPHCPTEG__603_____CARANN0">'Charges expl.1'!$M$10</definedName>
    <definedName name="CRCAPHCPTEG__603_____CNRANN0">'Charges expl.1'!$I$10</definedName>
    <definedName name="CRCAPHCPTEG__603_____VDMANN0">'Charges expl.1'!$G$10</definedName>
    <definedName name="CRCAPHCPTEG__603P____BEXANN0">'Produits expl. 1 et 2'!$F$33</definedName>
    <definedName name="CRCAPHCPTEG__603P____CAPANN0">'Produits expl. 1 et 2'!$I$33</definedName>
    <definedName name="CRCAPHCPTEG__603P____CARANM1">'Produits expl. 1 et 2'!$E$33</definedName>
    <definedName name="CRCAPHCPTEG__603P____CARANN0">'Produits expl. 1 et 2'!$L$33</definedName>
    <definedName name="CRCAPHCPTEG__603P____VDMANN0">'Produits expl. 1 et 2'!$G$33</definedName>
    <definedName name="CRCAPHCPTEG__606_____BEXANN0">'Charges expl.1'!$F$11</definedName>
    <definedName name="CRCAPHCPTEG__606_____CAPANN0">'Charges expl.1'!$J$11</definedName>
    <definedName name="CRCAPHCPTEG__606_____CARANM1">'Charges expl.1'!$E$11</definedName>
    <definedName name="CRCAPHCPTEG__606_____CARANN0">'Charges expl.1'!$M$11</definedName>
    <definedName name="CRCAPHCPTEG__606_____CNRANN0">'Charges expl.1'!$I$11</definedName>
    <definedName name="CRCAPHCPTEG__606_____VDMANN0">'Charges expl.1'!$G$11</definedName>
    <definedName name="CRCAPHCPTEG__607_____BEXANN0">'Charges expl.1'!$F$12</definedName>
    <definedName name="CRCAPHCPTEG__607_____CAPANN0">'Charges expl.1'!$J$12</definedName>
    <definedName name="CRCAPHCPTEG__607_____CARANM1">'Charges expl.1'!$E$12</definedName>
    <definedName name="CRCAPHCPTEG__607_____CARANN0">'Charges expl.1'!$M$12</definedName>
    <definedName name="CRCAPHCPTEG__607_____CNRANN0">'Charges expl.1'!$I$12</definedName>
    <definedName name="CRCAPHCPTEG__607_____VDMANN0">'Charges expl.1'!$G$12</definedName>
    <definedName name="CRCAPHCPTEG__609_____BEXANN0">'Produits expl. 1 et 2'!$F$34</definedName>
    <definedName name="CRCAPHCPTEG__609_____CAPANN0">'Produits expl. 1 et 2'!$I$34</definedName>
    <definedName name="CRCAPHCPTEG__609_____CARANM1">'Produits expl. 1 et 2'!$E$34</definedName>
    <definedName name="CRCAPHCPTEG__609_____CARANN0">'Produits expl. 1 et 2'!$L$34</definedName>
    <definedName name="CRCAPHCPTEG__609_____VDMANN0">'Produits expl. 1 et 2'!$G$34</definedName>
    <definedName name="CRCAPHCPTEG__6111____BEXANN0">'Charges expl.1'!$F$17</definedName>
    <definedName name="CRCAPHCPTEG__6111____CAPANN0">'Charges expl.1'!$J$17</definedName>
    <definedName name="CRCAPHCPTEG__6111____CARANM1">'Charges expl.1'!$E$17</definedName>
    <definedName name="CRCAPHCPTEG__6111____CARANN0">'Charges expl.1'!$M$17</definedName>
    <definedName name="CRCAPHCPTEG__6111____CNRANN0">'Charges expl.1'!$I$17</definedName>
    <definedName name="CRCAPHCPTEG__6111____VDMANN0">'Charges expl.1'!$G$17</definedName>
    <definedName name="CRCAPHCPTEG__6112____BEXANN0">'Charges expl.1'!$F$18</definedName>
    <definedName name="CRCAPHCPTEG__6112____CAPANN0">'Charges expl.1'!$J$18</definedName>
    <definedName name="CRCAPHCPTEG__6112____CARANM1">'Charges expl.1'!$E$18</definedName>
    <definedName name="CRCAPHCPTEG__6112____CARANN0">'Charges expl.1'!$M$18</definedName>
    <definedName name="CRCAPHCPTEG__6112____CNRANN0">'Charges expl.1'!$I$18</definedName>
    <definedName name="CRCAPHCPTEG__6112____VDMANN0">'Charges expl.1'!$G$18</definedName>
    <definedName name="CRCAPHCPTEG__6118____BEXANN0">'Charges expl.1'!$F$19</definedName>
    <definedName name="CRCAPHCPTEG__6118____CAPANN0">'Charges expl.1'!$J$19</definedName>
    <definedName name="CRCAPHCPTEG__6118____CARANM1">'Charges expl.1'!$E$19</definedName>
    <definedName name="CRCAPHCPTEG__6118____CARANN0">'Charges expl.1'!$M$19</definedName>
    <definedName name="CRCAPHCPTEG__6118____CNRANN0">'Charges expl.1'!$I$19</definedName>
    <definedName name="CRCAPHCPTEG__6118____VDMANN0">'Charges expl.1'!$G$19</definedName>
    <definedName name="CRCAPHCPTEG__612_____BEXANN0">'Charges expl.3'!$F$7</definedName>
    <definedName name="CRCAPHCPTEG__612_____CAPANN0">'Charges expl.3'!$J$7</definedName>
    <definedName name="CRCAPHCPTEG__612_____CARANM1">'Charges expl.3'!$E$7</definedName>
    <definedName name="CRCAPHCPTEG__612_____CARANN0">'Charges expl.3'!$M$7</definedName>
    <definedName name="CRCAPHCPTEG__612_____CNRANN0">'Charges expl.3'!$I$7</definedName>
    <definedName name="CRCAPHCPTEG__612_____VDMANN0">'Charges expl.3'!$G$7</definedName>
    <definedName name="CRCAPHCPTEG__6132____BEXANN0">'Charges expl.3'!$F$8</definedName>
    <definedName name="CRCAPHCPTEG__6132____CAPANN0">'Charges expl.3'!$J$8</definedName>
    <definedName name="CRCAPHCPTEG__6132____CARANM1">'Charges expl.3'!$E$8</definedName>
    <definedName name="CRCAPHCPTEG__6132____CARANN0">'Charges expl.3'!$M$8</definedName>
    <definedName name="CRCAPHCPTEG__6132____CNRANN0">'Charges expl.3'!$I$8</definedName>
    <definedName name="CRCAPHCPTEG__6132____VDMANN0">'Charges expl.3'!$G$8</definedName>
    <definedName name="CRCAPHCPTEG__6135____BEXANN0">'Charges expl.3'!$F$9</definedName>
    <definedName name="CRCAPHCPTEG__6135____CAPANN0">'Charges expl.3'!$J$9</definedName>
    <definedName name="CRCAPHCPTEG__6135____CARANM1">'Charges expl.3'!$E$9</definedName>
    <definedName name="CRCAPHCPTEG__6135____CARANN0">'Charges expl.3'!$M$9</definedName>
    <definedName name="CRCAPHCPTEG__6135____CNRANN0">'Charges expl.3'!$I$9</definedName>
    <definedName name="CRCAPHCPTEG__6135____VDMANN0">'Charges expl.3'!$G$9</definedName>
    <definedName name="CRCAPHCPTEG__614_____BEXANN0">'Charges expl.3'!$F$10</definedName>
    <definedName name="CRCAPHCPTEG__614_____CAPANN0">'Charges expl.3'!$J$10</definedName>
    <definedName name="CRCAPHCPTEG__614_____CARANM1">'Charges expl.3'!$E$10</definedName>
    <definedName name="CRCAPHCPTEG__614_____CARANN0">'Charges expl.3'!$M$10</definedName>
    <definedName name="CRCAPHCPTEG__614_____CNRANN0">'Charges expl.3'!$I$10</definedName>
    <definedName name="CRCAPHCPTEG__614_____VDMANN0">'Charges expl.3'!$G$10</definedName>
    <definedName name="CRCAPHCPTEG__6152____BEXANN0">'Charges expl.3'!$F$11</definedName>
    <definedName name="CRCAPHCPTEG__6152____CAPANN0">'Charges expl.3'!$J$11</definedName>
    <definedName name="CRCAPHCPTEG__6152____CARANM1">'Charges expl.3'!$E$11</definedName>
    <definedName name="CRCAPHCPTEG__6152____CARANN0">'Charges expl.3'!$M$11</definedName>
    <definedName name="CRCAPHCPTEG__6152____CNRANN0">'Charges expl.3'!$I$11</definedName>
    <definedName name="CRCAPHCPTEG__6152____VDMANN0">'Charges expl.3'!$G$11</definedName>
    <definedName name="CRCAPHCPTEG__6155____BEXANN0">'Charges expl.3'!$F$12</definedName>
    <definedName name="CRCAPHCPTEG__6155____CAPANN0">'Charges expl.3'!$J$12</definedName>
    <definedName name="CRCAPHCPTEG__6155____CARANM1">'Charges expl.3'!$E$12</definedName>
    <definedName name="CRCAPHCPTEG__6155____CARANN0">'Charges expl.3'!$M$12</definedName>
    <definedName name="CRCAPHCPTEG__6155____CNRANN0">'Charges expl.3'!$I$12</definedName>
    <definedName name="CRCAPHCPTEG__6155____VDMANN0">'Charges expl.3'!$G$12</definedName>
    <definedName name="CRCAPHCPTEG__6156____BEXANN0">'Charges expl.3'!$F$13</definedName>
    <definedName name="CRCAPHCPTEG__6156____CAPANN0">'Charges expl.3'!$J$13</definedName>
    <definedName name="CRCAPHCPTEG__6156____CARANM1">'Charges expl.3'!$E$13</definedName>
    <definedName name="CRCAPHCPTEG__6156____CARANN0">'Charges expl.3'!$M$13</definedName>
    <definedName name="CRCAPHCPTEG__6156____CNRANN0">'Charges expl.3'!$I$13</definedName>
    <definedName name="CRCAPHCPTEG__6156____VDMANN0">'Charges expl.3'!$G$13</definedName>
    <definedName name="CRCAPHCPTEG__616_____BEXANN0">'Charges expl.3'!$F$14</definedName>
    <definedName name="CRCAPHCPTEG__616_____CAPANN0">'Charges expl.3'!$J$14</definedName>
    <definedName name="CRCAPHCPTEG__616_____CARANM1">'Charges expl.3'!$E$14</definedName>
    <definedName name="CRCAPHCPTEG__616_____CARANN0">'Charges expl.3'!$M$14</definedName>
    <definedName name="CRCAPHCPTEG__616_____CNRANN0">'Charges expl.3'!$I$14</definedName>
    <definedName name="CRCAPHCPTEG__616_____VDMANN0">'Charges expl.3'!$G$14</definedName>
    <definedName name="CRCAPHCPTEG__617_____BEXANN0">'Charges expl.3'!$F$15</definedName>
    <definedName name="CRCAPHCPTEG__617_____CAPANN0">'Charges expl.3'!$J$15</definedName>
    <definedName name="CRCAPHCPTEG__617_____CARANM1">'Charges expl.3'!$E$15</definedName>
    <definedName name="CRCAPHCPTEG__617_____CARANN0">'Charges expl.3'!$M$15</definedName>
    <definedName name="CRCAPHCPTEG__617_____CNRANN0">'Charges expl.3'!$I$15</definedName>
    <definedName name="CRCAPHCPTEG__617_____VDMANN0">'Charges expl.3'!$G$15</definedName>
    <definedName name="CRCAPHCPTEG__618_____BEXANN0">'Charges expl.3'!$F$16</definedName>
    <definedName name="CRCAPHCPTEG__618_____CAPANN0">'Charges expl.3'!$J$16</definedName>
    <definedName name="CRCAPHCPTEG__618_____CARANM1">'Charges expl.3'!$E$16</definedName>
    <definedName name="CRCAPHCPTEG__618_____CARANN0">'Charges expl.3'!$M$16</definedName>
    <definedName name="CRCAPHCPTEG__618_____CNRANN0">'Charges expl.3'!$I$16</definedName>
    <definedName name="CRCAPHCPTEG__618_____VDMANN0">'Charges expl.3'!$G$16</definedName>
    <definedName name="CRCAPHCPTEG__619_____BEXANN0">'Produits expl. 1 et 2'!$F$35</definedName>
    <definedName name="CRCAPHCPTEG__619_____CAPANN0">'Produits expl. 1 et 2'!$I$35</definedName>
    <definedName name="CRCAPHCPTEG__619_____CARANM1">'Produits expl. 1 et 2'!$E$35</definedName>
    <definedName name="CRCAPHCPTEG__619_____CARANN0">'Produits expl. 1 et 2'!$L$35</definedName>
    <definedName name="CRCAPHCPTEG__619_____VDMANN0">'Produits expl. 1 et 2'!$G$35</definedName>
    <definedName name="CRCAPHCPTEG__621_____BEXANN0">'Charges expl.2'!$F$7</definedName>
    <definedName name="CRCAPHCPTEG__621_____CAPANN0">'Charges expl.2'!$J$7</definedName>
    <definedName name="CRCAPHCPTEG__621_____CARANM1">'Charges expl.2'!$E$7</definedName>
    <definedName name="CRCAPHCPTEG__621_____CARANN0">'Charges expl.2'!$M$7</definedName>
    <definedName name="CRCAPHCPTEG__621_____CNRANN0">'Charges expl.2'!$I$7</definedName>
    <definedName name="CRCAPHCPTEG__621_____VDMANN0">'Charges expl.2'!$G$7</definedName>
    <definedName name="CRCAPHCPTEG__622_____BEXANN0">'Charges expl.2'!$F$8</definedName>
    <definedName name="CRCAPHCPTEG__622_____CAPANN0">'Charges expl.2'!$J$8</definedName>
    <definedName name="CRCAPHCPTEG__622_____CARANM1">'Charges expl.2'!$E$8</definedName>
    <definedName name="CRCAPHCPTEG__622_____CARANN0">'Charges expl.2'!$M$8</definedName>
    <definedName name="CRCAPHCPTEG__622_____CNRANN0">'Charges expl.2'!$I$8</definedName>
    <definedName name="CRCAPHCPTEG__622_____VDMANN0">'Charges expl.2'!$G$8</definedName>
    <definedName name="CRCAPHCPTEG__623_____BEXANN0">'Charges expl.3'!$F$17</definedName>
    <definedName name="CRCAPHCPTEG__623_____CAPANN0">'Charges expl.3'!$J$17</definedName>
    <definedName name="CRCAPHCPTEG__623_____CARANM1">'Charges expl.3'!$E$17</definedName>
    <definedName name="CRCAPHCPTEG__623_____CARANN0">'Charges expl.3'!$M$17</definedName>
    <definedName name="CRCAPHCPTEG__623_____CNRANN0">'Charges expl.3'!$I$17</definedName>
    <definedName name="CRCAPHCPTEG__623_____VDMANN0">'Charges expl.3'!$G$17</definedName>
    <definedName name="CRCAPHCPTEG__6241____BEXANN0">'Charges expl.1'!$F$22</definedName>
    <definedName name="CRCAPHCPTEG__6241____CAPANN0">'Charges expl.1'!$J$22</definedName>
    <definedName name="CRCAPHCPTEG__6241____CARANM1">'Charges expl.1'!$E$22</definedName>
    <definedName name="CRCAPHCPTEG__6241____CARANN0">'Charges expl.1'!$M$22</definedName>
    <definedName name="CRCAPHCPTEG__6241____CNRANN0">'Charges expl.1'!$I$22</definedName>
    <definedName name="CRCAPHCPTEG__6241____VDMANN0">'Charges expl.1'!$G$22</definedName>
    <definedName name="CRCAPHCPTEG__6242____BEXANN0">'Charges expl.1'!$F$23</definedName>
    <definedName name="CRCAPHCPTEG__6242____CAPANN0">'Charges expl.1'!$J$23</definedName>
    <definedName name="CRCAPHCPTEG__6242____CARANM1">'Charges expl.1'!$E$23</definedName>
    <definedName name="CRCAPHCPTEG__6242____CARANN0">'Charges expl.1'!$M$23</definedName>
    <definedName name="CRCAPHCPTEG__6242____CNRANN0">'Charges expl.1'!$I$23</definedName>
    <definedName name="CRCAPHCPTEG__6242____VDMANN0">'Charges expl.1'!$G$23</definedName>
    <definedName name="CRCAPHCPTEG__6247____BEXANN0">'Charges expl.1'!$F$24</definedName>
    <definedName name="CRCAPHCPTEG__6247____CAPANN0">'Charges expl.1'!$J$24</definedName>
    <definedName name="CRCAPHCPTEG__6247____CARANM1">'Charges expl.1'!$E$24</definedName>
    <definedName name="CRCAPHCPTEG__6247____CARANN0">'Charges expl.1'!$M$24</definedName>
    <definedName name="CRCAPHCPTEG__6247____CNRANN0">'Charges expl.1'!$I$24</definedName>
    <definedName name="CRCAPHCPTEG__6247____VDMANN0">'Charges expl.1'!$G$24</definedName>
    <definedName name="CRCAPHCPTEG__6248____BEXANN0">'Charges expl.1'!$F$25</definedName>
    <definedName name="CRCAPHCPTEG__6248____CAPANN0">'Charges expl.1'!$J$25</definedName>
    <definedName name="CRCAPHCPTEG__6248____CARANM1">'Charges expl.1'!$E$25</definedName>
    <definedName name="CRCAPHCPTEG__6248____CARANN0">'Charges expl.1'!$M$25</definedName>
    <definedName name="CRCAPHCPTEG__6248____CNRANN0">'Charges expl.1'!$I$25</definedName>
    <definedName name="CRCAPHCPTEG__6248____VDMANN0">'Charges expl.1'!$G$25</definedName>
    <definedName name="CRCAPHCPTEG__625_____BEXANN0">'Charges expl.1'!$F$26</definedName>
    <definedName name="CRCAPHCPTEG__625_____CAPANN0">'Charges expl.1'!$J$26</definedName>
    <definedName name="CRCAPHCPTEG__625_____CARANM1">'Charges expl.1'!$E$26</definedName>
    <definedName name="CRCAPHCPTEG__625_____CARANN0">'Charges expl.1'!$M$26</definedName>
    <definedName name="CRCAPHCPTEG__625_____CNRANN0">'Charges expl.1'!$I$26</definedName>
    <definedName name="CRCAPHCPTEG__625_____VDMANN0">'Charges expl.1'!$G$26</definedName>
    <definedName name="CRCAPHCPTEG__626_____BEXANN0">'Charges expl.1'!$F$27</definedName>
    <definedName name="CRCAPHCPTEG__626_____CAPANN0">'Charges expl.1'!$J$27</definedName>
    <definedName name="CRCAPHCPTEG__626_____CARANM1">'Charges expl.1'!$E$27</definedName>
    <definedName name="CRCAPHCPTEG__626_____CARANN0">'Charges expl.1'!$M$27</definedName>
    <definedName name="CRCAPHCPTEG__626_____CNRANN0">'Charges expl.1'!$I$27</definedName>
    <definedName name="CRCAPHCPTEG__626_____VDMANN0">'Charges expl.1'!$G$27</definedName>
    <definedName name="CRCAPHCPTEG__627_____BEXANN0">'Charges expl.3'!$F$18</definedName>
    <definedName name="CRCAPHCPTEG__627_____CAPANN0">'Charges expl.3'!$J$18</definedName>
    <definedName name="CRCAPHCPTEG__627_____CARANM1">'Charges expl.3'!$E$18</definedName>
    <definedName name="CRCAPHCPTEG__627_____CARANN0">'Charges expl.3'!$M$18</definedName>
    <definedName name="CRCAPHCPTEG__627_____CNRANN0">'Charges expl.3'!$I$18</definedName>
    <definedName name="CRCAPHCPTEG__627_____VDMANN0">'Charges expl.3'!$G$18</definedName>
    <definedName name="CRCAPHCPTEG__6281____BEXANN0">'Charges expl.1'!$F$28</definedName>
    <definedName name="CRCAPHCPTEG__6281____CAPANN0">'Charges expl.1'!$J$28</definedName>
    <definedName name="CRCAPHCPTEG__6281____CARANM1">'Charges expl.1'!$E$28</definedName>
    <definedName name="CRCAPHCPTEG__6281____CARANN0">'Charges expl.1'!$M$28</definedName>
    <definedName name="CRCAPHCPTEG__6281____CNRANN0">'Charges expl.1'!$I$28</definedName>
    <definedName name="CRCAPHCPTEG__6281____VDMANN0">'Charges expl.1'!$G$28</definedName>
    <definedName name="CRCAPHCPTEG__6282____BEXANN0">'Charges expl.1'!$F$29</definedName>
    <definedName name="CRCAPHCPTEG__6282____CAPANN0">'Charges expl.1'!$J$29</definedName>
    <definedName name="CRCAPHCPTEG__6282____CARANM1">'Charges expl.1'!$E$29</definedName>
    <definedName name="CRCAPHCPTEG__6282____CARANN0">'Charges expl.1'!$M$29</definedName>
    <definedName name="CRCAPHCPTEG__6282____CNRANN0">'Charges expl.1'!$I$29</definedName>
    <definedName name="CRCAPHCPTEG__6282____VDMANN0">'Charges expl.1'!$G$29</definedName>
    <definedName name="CRCAPHCPTEG__6283____BEXANN0">'Charges expl.1'!$F$30</definedName>
    <definedName name="CRCAPHCPTEG__6283____CAPANN0">'Charges expl.1'!$J$30</definedName>
    <definedName name="CRCAPHCPTEG__6283____CARANM1">'Charges expl.1'!$E$30</definedName>
    <definedName name="CRCAPHCPTEG__6283____CARANN0">'Charges expl.1'!$M$30</definedName>
    <definedName name="CRCAPHCPTEG__6283____CNRANN0">'Charges expl.1'!$I$30</definedName>
    <definedName name="CRCAPHCPTEG__6283____VDMANN0">'Charges expl.1'!$G$30</definedName>
    <definedName name="CRCAPHCPTEG__6284____BEXANN0">'Charges expl.1'!$F$31</definedName>
    <definedName name="CRCAPHCPTEG__6284____CAPANN0">'Charges expl.1'!$J$31</definedName>
    <definedName name="CRCAPHCPTEG__6284____CARANM1">'Charges expl.1'!$E$31</definedName>
    <definedName name="CRCAPHCPTEG__6284____CARANN0">'Charges expl.1'!$M$31</definedName>
    <definedName name="CRCAPHCPTEG__6284____CNRANN0">'Charges expl.1'!$I$31</definedName>
    <definedName name="CRCAPHCPTEG__6284____VDMANN0">'Charges expl.1'!$G$31</definedName>
    <definedName name="CRCAPHCPTEG__6287____BEXANN0">'Charges expl.1'!$F$32</definedName>
    <definedName name="CRCAPHCPTEG__6287____CAPANN0">'Charges expl.1'!$J$32</definedName>
    <definedName name="CRCAPHCPTEG__6287____CARANM1">'Charges expl.1'!$E$32</definedName>
    <definedName name="CRCAPHCPTEG__6287____CARANN0">'Charges expl.1'!$M$32</definedName>
    <definedName name="CRCAPHCPTEG__6287____CNRANN0">'Charges expl.1'!$I$32</definedName>
    <definedName name="CRCAPHCPTEG__6287____VDMANN0">'Charges expl.1'!$G$32</definedName>
    <definedName name="CRCAPHCPTEG__6288____BEXANN0">'Charges expl.1'!$F$33</definedName>
    <definedName name="CRCAPHCPTEG__6288____CAPANN0">'Charges expl.1'!$J$33</definedName>
    <definedName name="CRCAPHCPTEG__6288____CARANM1">'Charges expl.1'!$E$33</definedName>
    <definedName name="CRCAPHCPTEG__6288____CARANN0">'Charges expl.1'!$M$33</definedName>
    <definedName name="CRCAPHCPTEG__6288____CNRANN0">'Charges expl.1'!$I$33</definedName>
    <definedName name="CRCAPHCPTEG__6288____VDMANN0">'Charges expl.1'!$G$33</definedName>
    <definedName name="CRCAPHCPTEG__629_____BEXANN0">'Produits expl. 1 et 2'!$F$36</definedName>
    <definedName name="CRCAPHCPTEG__629_____CAPANN0">'Produits expl. 1 et 2'!$I$36</definedName>
    <definedName name="CRCAPHCPTEG__629_____CARANM1">'Produits expl. 1 et 2'!$E$36</definedName>
    <definedName name="CRCAPHCPTEG__629_____CARANN0">'Produits expl. 1 et 2'!$L$36</definedName>
    <definedName name="CRCAPHCPTEG__629_____VDMANN0">'Produits expl. 1 et 2'!$G$36</definedName>
    <definedName name="CRCAPHCPTEG__631_____BEXANN0">'Charges expl.2'!$F$9</definedName>
    <definedName name="CRCAPHCPTEG__631_____CAPANN0">'Charges expl.2'!$J$9</definedName>
    <definedName name="CRCAPHCPTEG__631_____CARANM1">'Charges expl.2'!$E$9</definedName>
    <definedName name="CRCAPHCPTEG__631_____CARANN0">'Charges expl.2'!$M$9</definedName>
    <definedName name="CRCAPHCPTEG__631_____CNRANN0">'Charges expl.2'!$I$9</definedName>
    <definedName name="CRCAPHCPTEG__631_____VDMANN0">'Charges expl.2'!$G$9</definedName>
    <definedName name="CRCAPHCPTEG__633_____BEXANN0">'Charges expl.2'!$F$10</definedName>
    <definedName name="CRCAPHCPTEG__633_____CAPANN0">'Charges expl.2'!$J$10</definedName>
    <definedName name="CRCAPHCPTEG__633_____CARANM1">'Charges expl.2'!$E$10</definedName>
    <definedName name="CRCAPHCPTEG__633_____CARANN0">'Charges expl.2'!$M$10</definedName>
    <definedName name="CRCAPHCPTEG__633_____CNRANN0">'Charges expl.2'!$I$10</definedName>
    <definedName name="CRCAPHCPTEG__633_____VDMANN0">'Charges expl.2'!$G$10</definedName>
    <definedName name="CRCAPHCPTEG__635_____BEXANN0">'Charges expl.3'!$F$19</definedName>
    <definedName name="CRCAPHCPTEG__635_____CAPANN0">'Charges expl.3'!$J$19</definedName>
    <definedName name="CRCAPHCPTEG__635_____CARANM1">'Charges expl.3'!$E$19</definedName>
    <definedName name="CRCAPHCPTEG__635_____CARANN0">'Charges expl.3'!$M$19</definedName>
    <definedName name="CRCAPHCPTEG__635_____CNRANN0">'Charges expl.3'!$I$19</definedName>
    <definedName name="CRCAPHCPTEG__635_____VDMANN0">'Charges expl.3'!$G$19</definedName>
    <definedName name="CRCAPHCPTEG__637_____BEXANN0">'Charges expl.3'!$F$20</definedName>
    <definedName name="CRCAPHCPTEG__637_____CAPANN0">'Charges expl.3'!$J$20</definedName>
    <definedName name="CRCAPHCPTEG__637_____CARANM1">'Charges expl.3'!$E$20</definedName>
    <definedName name="CRCAPHCPTEG__637_____CARANN0">'Charges expl.3'!$M$20</definedName>
    <definedName name="CRCAPHCPTEG__637_____CNRANN0">'Charges expl.3'!$I$20</definedName>
    <definedName name="CRCAPHCPTEG__637_____VDMANN0">'Charges expl.3'!$G$20</definedName>
    <definedName name="CRCAPHCPTEG__641_____BEXANN0">'Charges expl.2'!$F$11</definedName>
    <definedName name="CRCAPHCPTEG__641_____CAPANN0">'Charges expl.2'!$J$11</definedName>
    <definedName name="CRCAPHCPTEG__641_____CARANM1">'Charges expl.2'!$E$11</definedName>
    <definedName name="CRCAPHCPTEG__641_____CARANN0">'Charges expl.2'!$M$11</definedName>
    <definedName name="CRCAPHCPTEG__641_____CNRANN0">'Charges expl.2'!$I$11</definedName>
    <definedName name="CRCAPHCPTEG__641_____VDMANN0">'Charges expl.2'!$G$11</definedName>
    <definedName name="CRCAPHCPTEG__6419____BEXANN0">'Produits expl. 1 et 2'!$F$37</definedName>
    <definedName name="CRCAPHCPTEG__6419____CAPANN0">'Produits expl. 1 et 2'!$I$37</definedName>
    <definedName name="CRCAPHCPTEG__6419____CARANM1">'Produits expl. 1 et 2'!$E$37</definedName>
    <definedName name="CRCAPHCPTEG__6419____CARANN0">'Produits expl. 1 et 2'!$L$37</definedName>
    <definedName name="CRCAPHCPTEG__6419____VDMANN0">'Produits expl. 1 et 2'!$G$37</definedName>
    <definedName name="CRCAPHCPTEG__642_____BEXANN0">'Charges expl.2'!$F$12</definedName>
    <definedName name="CRCAPHCPTEG__642_____CAPANN0">'Charges expl.2'!$J$12</definedName>
    <definedName name="CRCAPHCPTEG__642_____CARANM1">'Charges expl.2'!$E$12</definedName>
    <definedName name="CRCAPHCPTEG__642_____CARANN0">'Charges expl.2'!$M$12</definedName>
    <definedName name="CRCAPHCPTEG__642_____CNRANN0">'Charges expl.2'!$I$12</definedName>
    <definedName name="CRCAPHCPTEG__642_____VDMANN0">'Charges expl.2'!$G$12</definedName>
    <definedName name="CRCAPHCPTEG__6429____BEXANN0">'Produits expl. 1 et 2'!$F$38</definedName>
    <definedName name="CRCAPHCPTEG__6429____CAPANN0">'Produits expl. 1 et 2'!$I$38</definedName>
    <definedName name="CRCAPHCPTEG__6429____CARANM1">'Produits expl. 1 et 2'!$E$38</definedName>
    <definedName name="CRCAPHCPTEG__6429____CARANN0">'Produits expl. 1 et 2'!$L$38</definedName>
    <definedName name="CRCAPHCPTEG__6429____VDMANN0">'Produits expl. 1 et 2'!$G$38</definedName>
    <definedName name="CRCAPHCPTEG__643_____BEXANN0">'Charges expl.2'!$F$13</definedName>
    <definedName name="CRCAPHCPTEG__643_____CAPANN0">'Charges expl.2'!$J$13</definedName>
    <definedName name="CRCAPHCPTEG__643_____CARANM1">'Charges expl.2'!$E$13</definedName>
    <definedName name="CRCAPHCPTEG__643_____CARANN0">'Charges expl.2'!$M$13</definedName>
    <definedName name="CRCAPHCPTEG__643_____CNRANN0">'Charges expl.2'!$I$13</definedName>
    <definedName name="CRCAPHCPTEG__643_____VDMANN0">'Charges expl.2'!$G$13</definedName>
    <definedName name="CRCAPHCPTEG__6439____BEXANN0">'Produits expl. 1 et 2'!$F$39</definedName>
    <definedName name="CRCAPHCPTEG__6439____CAPANN0">'Produits expl. 1 et 2'!$I$39</definedName>
    <definedName name="CRCAPHCPTEG__6439____CARANM1">'Produits expl. 1 et 2'!$E$39</definedName>
    <definedName name="CRCAPHCPTEG__6439____CARANN0">'Produits expl. 1 et 2'!$L$39</definedName>
    <definedName name="CRCAPHCPTEG__6439____VDMANN0">'Produits expl. 1 et 2'!$G$39</definedName>
    <definedName name="CRCAPHCPTEG__645_____BEXANN0">'Charges expl.2'!$F$14</definedName>
    <definedName name="CRCAPHCPTEG__645_____CAPANN0">'Charges expl.2'!$J$14</definedName>
    <definedName name="CRCAPHCPTEG__645_____CARANM1">'Charges expl.2'!$E$14</definedName>
    <definedName name="CRCAPHCPTEG__645_____CARANN0">'Charges expl.2'!$M$14</definedName>
    <definedName name="CRCAPHCPTEG__645_____CNRANN0">'Charges expl.2'!$I$14</definedName>
    <definedName name="CRCAPHCPTEG__645_____VDMANN0">'Charges expl.2'!$G$14</definedName>
    <definedName name="CRCAPHCPTEG__6459____BEXANN0">'Produits expl. 1 et 2'!$F$40</definedName>
    <definedName name="CRCAPHCPTEG__6459____CAPANN0">'Produits expl. 1 et 2'!$I$40</definedName>
    <definedName name="CRCAPHCPTEG__6459____CARANM1">'Produits expl. 1 et 2'!$E$40</definedName>
    <definedName name="CRCAPHCPTEG__6459____CARANN0">'Produits expl. 1 et 2'!$L$40</definedName>
    <definedName name="CRCAPHCPTEG__6459____VDMANN0">'Produits expl. 1 et 2'!$G$40</definedName>
    <definedName name="CRCAPHCPTEG__646_____BEXANN0">'Charges expl.2'!$F$15</definedName>
    <definedName name="CRCAPHCPTEG__646_____CAPANN0">'Charges expl.2'!$J$15</definedName>
    <definedName name="CRCAPHCPTEG__646_____CARANM1">'Charges expl.2'!$E$15</definedName>
    <definedName name="CRCAPHCPTEG__646_____CARANN0">'Charges expl.2'!$M$15</definedName>
    <definedName name="CRCAPHCPTEG__646_____CNRANN0">'Charges expl.2'!$I$15</definedName>
    <definedName name="CRCAPHCPTEG__646_____VDMANN0">'Charges expl.2'!$G$15</definedName>
    <definedName name="CRCAPHCPTEG__647_____BEXANN0">'Charges expl.2'!$F$16</definedName>
    <definedName name="CRCAPHCPTEG__647_____CAPANN0">'Charges expl.2'!$J$16</definedName>
    <definedName name="CRCAPHCPTEG__647_____CARANM1">'Charges expl.2'!$E$16</definedName>
    <definedName name="CRCAPHCPTEG__647_____CARANN0">'Charges expl.2'!$M$16</definedName>
    <definedName name="CRCAPHCPTEG__647_____CNRANN0">'Charges expl.2'!$I$16</definedName>
    <definedName name="CRCAPHCPTEG__647_____VDMANN0">'Charges expl.2'!$G$16</definedName>
    <definedName name="CRCAPHCPTEG__648_____BEXANN0">'Charges expl.2'!$F$17</definedName>
    <definedName name="CRCAPHCPTEG__648_____CAPANN0">'Charges expl.2'!$J$17</definedName>
    <definedName name="CRCAPHCPTEG__648_____CARANM1">'Charges expl.2'!$E$17</definedName>
    <definedName name="CRCAPHCPTEG__648_____CARANN0">'Charges expl.2'!$M$17</definedName>
    <definedName name="CRCAPHCPTEG__648_____CNRANN0">'Charges expl.2'!$I$17</definedName>
    <definedName name="CRCAPHCPTEG__648_____VDMANN0">'Charges expl.2'!$G$17</definedName>
    <definedName name="CRCAPHCPTEG__6489____BEXANN0">'Produits expl. 1 et 2'!$F$41</definedName>
    <definedName name="CRCAPHCPTEG__6489____CAPANN0">'Produits expl. 1 et 2'!$I$41</definedName>
    <definedName name="CRCAPHCPTEG__6489____CARANM1">'Produits expl. 1 et 2'!$E$41</definedName>
    <definedName name="CRCAPHCPTEG__6489____CARANN0">'Produits expl. 1 et 2'!$L$41</definedName>
    <definedName name="CRCAPHCPTEG__6489____VDMANN0">'Produits expl. 1 et 2'!$G$41</definedName>
    <definedName name="CRCAPHCPTEG__651_____BEXANN0">'Charges expl.3'!$F$23</definedName>
    <definedName name="CRCAPHCPTEG__651_____CAPANN0">'Charges expl.3'!$J$23</definedName>
    <definedName name="CRCAPHCPTEG__651_____CARANM1">'Charges expl.3'!$E$23</definedName>
    <definedName name="CRCAPHCPTEG__651_____CARANN0">'Charges expl.3'!$M$23</definedName>
    <definedName name="CRCAPHCPTEG__651_____CNRANN0">'Charges expl.3'!$I$23</definedName>
    <definedName name="CRCAPHCPTEG__651_____VDMANN0">'Charges expl.3'!$G$23</definedName>
    <definedName name="CRCAPHCPTEG__654_____BEXANN0">'Charges expl.3'!$F$24</definedName>
    <definedName name="CRCAPHCPTEG__654_____CAPANN0">'Charges expl.3'!$J$24</definedName>
    <definedName name="CRCAPHCPTEG__654_____CARANM1">'Charges expl.3'!$E$24</definedName>
    <definedName name="CRCAPHCPTEG__654_____CARANN0">'Charges expl.3'!$M$24</definedName>
    <definedName name="CRCAPHCPTEG__654_____CNRANN0">'Charges expl.3'!$I$24</definedName>
    <definedName name="CRCAPHCPTEG__654_____VDMANN0">'Charges expl.3'!$G$24</definedName>
    <definedName name="CRCAPHCPTEG__655_____BEXANN0">'Charges expl.3'!$F$25</definedName>
    <definedName name="CRCAPHCPTEG__655_____CAPANN0">'Charges expl.3'!$J$25</definedName>
    <definedName name="CRCAPHCPTEG__655_____CARANM1">'Charges expl.3'!$E$25</definedName>
    <definedName name="CRCAPHCPTEG__655_____CARANN0">'Charges expl.3'!$M$25</definedName>
    <definedName name="CRCAPHCPTEG__655_____CNRANN0">'Charges expl.3'!$I$25</definedName>
    <definedName name="CRCAPHCPTEG__655_____VDMANN0">'Charges expl.3'!$G$25</definedName>
    <definedName name="CRCAPHCPTEG__657_____BEXANN0">'Charges expl.3'!$F$26</definedName>
    <definedName name="CRCAPHCPTEG__657_____CAPANN0">'Charges expl.3'!$J$26</definedName>
    <definedName name="CRCAPHCPTEG__657_____CARANM1">'Charges expl.3'!$E$26</definedName>
    <definedName name="CRCAPHCPTEG__657_____CARANN0">'Charges expl.3'!$M$26</definedName>
    <definedName name="CRCAPHCPTEG__657_____CNRANN0">'Charges expl.3'!$I$26</definedName>
    <definedName name="CRCAPHCPTEG__657_____VDMANN0">'Charges expl.3'!$G$26</definedName>
    <definedName name="CRCAPHCPTEG__658_____BEXANN0">'Charges expl.3'!$F$27</definedName>
    <definedName name="CRCAPHCPTEG__658_____CAPANN0">'Charges expl.3'!$J$27</definedName>
    <definedName name="CRCAPHCPTEG__658_____CARANM1">'Charges expl.3'!$E$27</definedName>
    <definedName name="CRCAPHCPTEG__658_____CARANN0">'Charges expl.3'!$M$27</definedName>
    <definedName name="CRCAPHCPTEG__658_____CNRANN0">'Charges expl.3'!$I$27</definedName>
    <definedName name="CRCAPHCPTEG__658_____VDMANN0">'Charges expl.3'!$G$27</definedName>
    <definedName name="CRCAPHCPTEG__66______BEXANN0">'Charges expl.3'!$F$30</definedName>
    <definedName name="CRCAPHCPTEG__66______CAPANN0">'Charges expl.3'!$J$30</definedName>
    <definedName name="CRCAPHCPTEG__66______CARANM1">'Charges expl.3'!$E$30</definedName>
    <definedName name="CRCAPHCPTEG__66______CARANN0">'Charges expl.3'!$M$30</definedName>
    <definedName name="CRCAPHCPTEG__66______CNRANN0">'Charges expl.3'!$I$30</definedName>
    <definedName name="CRCAPHCPTEG__66______VDMANN0">'Charges expl.3'!$G$30</definedName>
    <definedName name="CRCAPHCPTEG__6611____BEXANN0">'Produits expl. 1 et 2'!$F$42</definedName>
    <definedName name="CRCAPHCPTEG__6611____CAPANN0">'Produits expl. 1 et 2'!$I$42</definedName>
    <definedName name="CRCAPHCPTEG__6611____CARANM1">'Produits expl. 1 et 2'!$E$42</definedName>
    <definedName name="CRCAPHCPTEG__6611____CARANN0">'Produits expl. 1 et 2'!$L$42</definedName>
    <definedName name="CRCAPHCPTEG__6611____VDMANN0">'Produits expl. 1 et 2'!$G$42</definedName>
    <definedName name="CRCAPHCPTEG__671_____BEXANN0">'Charges expl.3'!$F$33</definedName>
    <definedName name="CRCAPHCPTEG__671_____CAPANN0">'Charges expl.3'!$J$33</definedName>
    <definedName name="CRCAPHCPTEG__671_____CARANM1">'Charges expl.3'!$E$33</definedName>
    <definedName name="CRCAPHCPTEG__671_____CARANN0">'Charges expl.3'!$M$33</definedName>
    <definedName name="CRCAPHCPTEG__671_____CNRANN0">'Charges expl.3'!$I$33</definedName>
    <definedName name="CRCAPHCPTEG__671_____VDMANN0">'Charges expl.3'!$G$33</definedName>
    <definedName name="CRCAPHCPTEG__673_____BEXANN0">'Charges expl.3'!$F$34</definedName>
    <definedName name="CRCAPHCPTEG__673_____CAPANN0">'Charges expl.3'!$J$34</definedName>
    <definedName name="CRCAPHCPTEG__673_____CARANM1">'Charges expl.3'!$E$34</definedName>
    <definedName name="CRCAPHCPTEG__673_____CARANN0">'Charges expl.3'!$M$34</definedName>
    <definedName name="CRCAPHCPTEG__673_____CNRANN0">'Charges expl.3'!$I$34</definedName>
    <definedName name="CRCAPHCPTEG__673_____VDMANN0">'Charges expl.3'!$G$34</definedName>
    <definedName name="CRCAPHCPTEG__675_____BEXANN0">'Charges expl.3'!$F$35</definedName>
    <definedName name="CRCAPHCPTEG__675_____CAPANN0">'Charges expl.3'!$J$35</definedName>
    <definedName name="CRCAPHCPTEG__675_____CARANM1">'Charges expl.3'!$E$35</definedName>
    <definedName name="CRCAPHCPTEG__675_____CARANN0">'Charges expl.3'!$M$35</definedName>
    <definedName name="CRCAPHCPTEG__675_____CNRANN0">'Charges expl.3'!$I$35</definedName>
    <definedName name="CRCAPHCPTEG__675_____VDMANN0">'Charges expl.3'!$G$35</definedName>
    <definedName name="CRCAPHCPTEG__678_____BEXANN0">'Charges expl.3'!$F$36</definedName>
    <definedName name="CRCAPHCPTEG__678_____CAPANN0">'Charges expl.3'!$J$36</definedName>
    <definedName name="CRCAPHCPTEG__678_____CARANM1">'Charges expl.3'!$E$36</definedName>
    <definedName name="CRCAPHCPTEG__678_____CARANN0">'Charges expl.3'!$M$36</definedName>
    <definedName name="CRCAPHCPTEG__678_____CNRANN0">'Charges expl.3'!$I$36</definedName>
    <definedName name="CRCAPHCPTEG__678_____VDMANN0">'Charges expl.3'!$G$36</definedName>
    <definedName name="CRCAPHCPTEG__6811____BEXANN0">'Charges expl.3 fin'!$F$7</definedName>
    <definedName name="CRCAPHCPTEG__6811____CAPANN0">'Charges expl.3 fin'!$J$7</definedName>
    <definedName name="CRCAPHCPTEG__6811____CARANM1">'Charges expl.3 fin'!$E$7</definedName>
    <definedName name="CRCAPHCPTEG__6811____CARANN0">'Charges expl.3 fin'!$M$7</definedName>
    <definedName name="CRCAPHCPTEG__6811____CNRANN0">'Charges expl.3 fin'!$I$7</definedName>
    <definedName name="CRCAPHCPTEG__6811____VDMANN0">'Charges expl.3 fin'!$G$7</definedName>
    <definedName name="CRCAPHCPTEG__6812____BEXANN0">'Charges expl.3 fin'!$F$8</definedName>
    <definedName name="CRCAPHCPTEG__6812____CAPANN0">'Charges expl.3 fin'!$J$8</definedName>
    <definedName name="CRCAPHCPTEG__6812____CARANM1">'Charges expl.3 fin'!$E$8</definedName>
    <definedName name="CRCAPHCPTEG__6812____CARANN0">'Charges expl.3 fin'!$M$8</definedName>
    <definedName name="CRCAPHCPTEG__6812____CNRANN0">'Charges expl.3 fin'!$I$8</definedName>
    <definedName name="CRCAPHCPTEG__6812____VDMANN0">'Charges expl.3 fin'!$G$8</definedName>
    <definedName name="CRCAPHCPTEG__6815____BEXANN0">'Charges expl.3 fin'!$F$9</definedName>
    <definedName name="CRCAPHCPTEG__6815____CAPANN0">'Charges expl.3 fin'!$J$9</definedName>
    <definedName name="CRCAPHCPTEG__6815____CARANM1">'Charges expl.3 fin'!$E$9</definedName>
    <definedName name="CRCAPHCPTEG__6815____CARANN0">'Charges expl.3 fin'!$M$9</definedName>
    <definedName name="CRCAPHCPTEG__6815____CNRANN0">'Charges expl.3 fin'!$I$9</definedName>
    <definedName name="CRCAPHCPTEG__6815____VDMANN0">'Charges expl.3 fin'!$G$9</definedName>
    <definedName name="CRCAPHCPTEG__6816____BEXANN0">'Charges expl.3 fin'!$F$10</definedName>
    <definedName name="CRCAPHCPTEG__6816____CAPANN0">'Charges expl.3 fin'!$J$10</definedName>
    <definedName name="CRCAPHCPTEG__6816____CARANM1">'Charges expl.3 fin'!$E$10</definedName>
    <definedName name="CRCAPHCPTEG__6816____CARANN0">'Charges expl.3 fin'!$M$10</definedName>
    <definedName name="CRCAPHCPTEG__6816____CNRANN0">'Charges expl.3 fin'!$I$10</definedName>
    <definedName name="CRCAPHCPTEG__6816____VDMANN0">'Charges expl.3 fin'!$G$10</definedName>
    <definedName name="CRCAPHCPTEG__6817____BEXANN0">'Charges expl.3 fin'!$F$11</definedName>
    <definedName name="CRCAPHCPTEG__6817____CAPANN0">'Charges expl.3 fin'!$J$11</definedName>
    <definedName name="CRCAPHCPTEG__6817____CARANM1">'Charges expl.3 fin'!$E$11</definedName>
    <definedName name="CRCAPHCPTEG__6817____CARANN0">'Charges expl.3 fin'!$M$11</definedName>
    <definedName name="CRCAPHCPTEG__6817____CNRANN0">'Charges expl.3 fin'!$I$11</definedName>
    <definedName name="CRCAPHCPTEG__6817____VDMANN0">'Charges expl.3 fin'!$G$11</definedName>
    <definedName name="CRCAPHCPTEG__68173___CAPANN0">Tabl_prov_dépré_fdsdédiés_resco!$F$27</definedName>
    <definedName name="CRCAPHCPTEG__68174___CAPANN0">Tabl_prov_dépré_fdsdédiés_resco!$F$28</definedName>
    <definedName name="CRCAPHCPTEG__686_____BEXANN0">'Charges expl.3 fin'!$F$12</definedName>
    <definedName name="CRCAPHCPTEG__686_____CAPANN0">'Charges expl.3 fin'!$J$12</definedName>
    <definedName name="CRCAPHCPTEG__686_____CARANM1">'Charges expl.3 fin'!$E$12</definedName>
    <definedName name="CRCAPHCPTEG__686_____CARANN0">'Charges expl.3 fin'!$M$12</definedName>
    <definedName name="CRCAPHCPTEG__686_____CNRANN0">'Charges expl.3 fin'!$I$12</definedName>
    <definedName name="CRCAPHCPTEG__686_____VDMANN0">'Charges expl.3 fin'!$G$12</definedName>
    <definedName name="CRCAPHCPTEG__687_____BEXANN0">'Charges expl.3 fin'!$F$13</definedName>
    <definedName name="CRCAPHCPTEG__687_____CAPANN0">'Charges expl.3 fin'!$J$13</definedName>
    <definedName name="CRCAPHCPTEG__687_____CARANM1">'Charges expl.3 fin'!$E$13</definedName>
    <definedName name="CRCAPHCPTEG__687_____CARANN0">'Charges expl.3 fin'!$M$13</definedName>
    <definedName name="CRCAPHCPTEG__687_____CNRANN0">'Charges expl.3 fin'!$I$13</definedName>
    <definedName name="CRCAPHCPTEG__687_____VDMANN0">'Charges expl.3 fin'!$G$13</definedName>
    <definedName name="CRCAPHCPTEG__6871____BEXANN0">'Charges expl.3 fin'!$F$14</definedName>
    <definedName name="CRCAPHCPTEG__6871____CAPANN0">'Charges expl.3 fin'!$J$14</definedName>
    <definedName name="CRCAPHCPTEG__6871____CARANM1">'Charges expl.3 fin'!$E$14</definedName>
    <definedName name="CRCAPHCPTEG__6871____CARANN0">'Charges expl.3 fin'!$M$14</definedName>
    <definedName name="CRCAPHCPTEG__6871____CNRANN0">'Charges expl.3 fin'!$I$14</definedName>
    <definedName name="CRCAPHCPTEG__6871____VDMANN0">'Charges expl.3 fin'!$G$14</definedName>
    <definedName name="CRCAPHCPTEG__68725___BEXANN0">'Charges expl.3 fin'!$F$15</definedName>
    <definedName name="CRCAPHCPTEG__68725___CAPANN0">'Charges expl.3 fin'!$J$15</definedName>
    <definedName name="CRCAPHCPTEG__68725___CARANM1">'Charges expl.3 fin'!$E$15</definedName>
    <definedName name="CRCAPHCPTEG__68725___CARANN0">'Charges expl.3 fin'!$M$15</definedName>
    <definedName name="CRCAPHCPTEG__68725___CNRANN0">'Charges expl.3 fin'!$I$15</definedName>
    <definedName name="CRCAPHCPTEG__68725___VDMANN0">'Charges expl.3 fin'!$G$15</definedName>
    <definedName name="CRCAPHCPTEG__6874____CAPANN0">Tabl_prov_dépré_fdsdédiés_resco!$F$15</definedName>
    <definedName name="CRCAPHCPTEG__68741___BEXANN0">'Charges expl.3 fin'!$F$16</definedName>
    <definedName name="CRCAPHCPTEG__68741___CAPANN0">'Charges expl.3 fin'!$J$16</definedName>
    <definedName name="CRCAPHCPTEG__68741___CARANM1">'Charges expl.3 fin'!$E$16</definedName>
    <definedName name="CRCAPHCPTEG__68741___CARANN0">'Charges expl.3 fin'!$M$16</definedName>
    <definedName name="CRCAPHCPTEG__68741___CNRANN0">'Charges expl.3 fin'!$I$16</definedName>
    <definedName name="CRCAPHCPTEG__68741___VDMANN0">'Charges expl.3 fin'!$G$16</definedName>
    <definedName name="CRCAPHCPTEG__68742___BEXANN0">'Charges expl.3 fin'!$F$17</definedName>
    <definedName name="CRCAPHCPTEG__68742___CAPANN0">'Charges expl.3 fin'!$J$17</definedName>
    <definedName name="CRCAPHCPTEG__68742___CARANM1">'Charges expl.3 fin'!$E$17</definedName>
    <definedName name="CRCAPHCPTEG__68742___CARANN0">'Charges expl.3 fin'!$M$17</definedName>
    <definedName name="CRCAPHCPTEG__68742___CNRANN0">'Charges expl.3 fin'!$I$17</definedName>
    <definedName name="CRCAPHCPTEG__68742___VDMANN0">'Charges expl.3 fin'!$G$17</definedName>
    <definedName name="CRCAPHCPTEG__687461__BEXANN0">'Charges expl.3 fin'!$F$18</definedName>
    <definedName name="CRCAPHCPTEG__687461__CAPANN0">'Charges expl.3 fin'!$J$18</definedName>
    <definedName name="CRCAPHCPTEG__687461__CARANM1">'Charges expl.3 fin'!$E$18</definedName>
    <definedName name="CRCAPHCPTEG__687461__CARANN0">'Charges expl.3 fin'!$M$18</definedName>
    <definedName name="CRCAPHCPTEG__687461__CNRANN0">'Charges expl.3 fin'!$I$18</definedName>
    <definedName name="CRCAPHCPTEG__687461__VDMANN0">'Charges expl.3 fin'!$G$18</definedName>
    <definedName name="CRCAPHCPTEG__687462__BEXANN0">'Charges expl.3 fin'!$F$19</definedName>
    <definedName name="CRCAPHCPTEG__687462__CAPANN0">'Charges expl.3 fin'!$J$19</definedName>
    <definedName name="CRCAPHCPTEG__687462__CARANM1">'Charges expl.3 fin'!$E$19</definedName>
    <definedName name="CRCAPHCPTEG__687462__CARANN0">'Charges expl.3 fin'!$M$19</definedName>
    <definedName name="CRCAPHCPTEG__687462__CNRANN0">'Charges expl.3 fin'!$I$19</definedName>
    <definedName name="CRCAPHCPTEG__687462__VDMANN0">'Charges expl.3 fin'!$G$19</definedName>
    <definedName name="CRCAPHCPTEG__68748___BEXANN0">'Charges expl.3 fin'!$F$20</definedName>
    <definedName name="CRCAPHCPTEG__68748___CAPANN0">'Charges expl.3 fin'!$J$20</definedName>
    <definedName name="CRCAPHCPTEG__68748___CARANM1">'Charges expl.3 fin'!$E$20</definedName>
    <definedName name="CRCAPHCPTEG__68748___CARANN0">'Charges expl.3 fin'!$M$20</definedName>
    <definedName name="CRCAPHCPTEG__68748___CNRANN0">'Charges expl.3 fin'!$I$20</definedName>
    <definedName name="CRCAPHCPTEG__68748___VDMANN0">'Charges expl.3 fin'!$G$20</definedName>
    <definedName name="CRCAPHCPTEG__6876____BEXANN0">'Charges expl.3 fin'!$F$21</definedName>
    <definedName name="CRCAPHCPTEG__6876____CAPANN0">'Charges expl.3 fin'!$J$21</definedName>
    <definedName name="CRCAPHCPTEG__6876____CARANM1">'Charges expl.3 fin'!$E$21</definedName>
    <definedName name="CRCAPHCPTEG__6876____CARANN0">'Charges expl.3 fin'!$M$21</definedName>
    <definedName name="CRCAPHCPTEG__6876____CNRANN0">'Charges expl.3 fin'!$I$21</definedName>
    <definedName name="CRCAPHCPTEG__6876____VDMANN0">'Charges expl.3 fin'!$G$21</definedName>
    <definedName name="CRCAPHCPTEG__689_____BEXANN0">'Charges expl.3 fin'!$F$22</definedName>
    <definedName name="CRCAPHCPTEG__689_____CAPANN0">'Charges expl.3 fin'!$J$22</definedName>
    <definedName name="CRCAPHCPTEG__689_____CARANM1">'Charges expl.3 fin'!$E$22</definedName>
    <definedName name="CRCAPHCPTEG__689_____CARANN0">'Charges expl.3 fin'!$M$22</definedName>
    <definedName name="CRCAPHCPTEG__689_____CNRANN0">'Charges expl.3 fin'!$I$22</definedName>
    <definedName name="CRCAPHCPTEG__689_____VDMANN0">'Charges expl.3 fin'!$G$22</definedName>
    <definedName name="CRCAPHCPTEG__6894____BEXANN0">'Charges expl.3 fin'!$F$23</definedName>
    <definedName name="CRCAPHCPTEG__6894____CAPANN0">'Charges expl.3 fin'!$J$23</definedName>
    <definedName name="CRCAPHCPTEG__6894____CARANM1">'Charges expl.3 fin'!$E$23</definedName>
    <definedName name="CRCAPHCPTEG__6894____CARANN0">'Charges expl.3 fin'!$M$23</definedName>
    <definedName name="CRCAPHCPTEG__6894____CNRANN0">'Charges expl.3 fin'!$I$23</definedName>
    <definedName name="CRCAPHCPTEG__6894____VDMANN0">'Charges expl.3 fin'!$G$23</definedName>
    <definedName name="CRCAPHCPTEG__6895____BEXANN0">'Charges expl.3 fin'!$F$24</definedName>
    <definedName name="CRCAPHCPTEG__6895____CAPANN0">'Charges expl.3 fin'!$J$24</definedName>
    <definedName name="CRCAPHCPTEG__6895____CARANM1">'Charges expl.3 fin'!$E$24</definedName>
    <definedName name="CRCAPHCPTEG__6895____CARANN0">'Charges expl.3 fin'!$M$24</definedName>
    <definedName name="CRCAPHCPTEG__6895____CNRANN0">'Charges expl.3 fin'!$I$24</definedName>
    <definedName name="CRCAPHCPTEG__6895____VDMANN0">'Charges expl.3 fin'!$G$24</definedName>
    <definedName name="CRCAPHCPTEG__6897____BEXANN0">'Charges expl.3 fin'!$F$25</definedName>
    <definedName name="CRCAPHCPTEG__6897____CAPANN0">'Charges expl.3 fin'!$J$25</definedName>
    <definedName name="CRCAPHCPTEG__6897____CARANM1">'Charges expl.3 fin'!$E$25</definedName>
    <definedName name="CRCAPHCPTEG__6897____CARANN0">'Charges expl.3 fin'!$M$25</definedName>
    <definedName name="CRCAPHCPTEG__6897____CNRANN0">'Charges expl.3 fin'!$I$25</definedName>
    <definedName name="CRCAPHCPTEG__6897____VDMANN0">'Charges expl.3 fin'!$G$25</definedName>
    <definedName name="CRCAPHCPTEG__70______BEXANN0">'Produits expl. 1 et 2'!$F$23</definedName>
    <definedName name="CRCAPHCPTEG__70______CAPANN0">'Produits expl. 1 et 2'!$I$23</definedName>
    <definedName name="CRCAPHCPTEG__70______CARANM1">'Produits expl. 1 et 2'!$E$23</definedName>
    <definedName name="CRCAPHCPTEG__70______CARANN0">'Produits expl. 1 et 2'!$L$23</definedName>
    <definedName name="CRCAPHCPTEG__70______VDMANN0">'Produits expl. 1 et 2'!$G$23</definedName>
    <definedName name="CRCAPHCPTEG__7082____BEXANN0">'Produits expl. 1 et 2'!$F$24</definedName>
    <definedName name="CRCAPHCPTEG__7082____CAPANN0">'Produits expl. 1 et 2'!$I$24</definedName>
    <definedName name="CRCAPHCPTEG__7082____CARANM1">'Produits expl. 1 et 2'!$E$24</definedName>
    <definedName name="CRCAPHCPTEG__7082____CARANN0">'Produits expl. 1 et 2'!$L$24</definedName>
    <definedName name="CRCAPHCPTEG__7082____VDMANN0">'Produits expl. 1 et 2'!$G$24</definedName>
    <definedName name="CRCAPHCPTEG__70821___BEXANN0">'Produits expl. 1 et 2'!$F$25</definedName>
    <definedName name="CRCAPHCPTEG__70821___CAPANN0">'Produits expl. 1 et 2'!$I$25</definedName>
    <definedName name="CRCAPHCPTEG__70821___CARANM1">'Produits expl. 1 et 2'!$E$25</definedName>
    <definedName name="CRCAPHCPTEG__70821___CARANN0">'Produits expl. 1 et 2'!$L$25</definedName>
    <definedName name="CRCAPHCPTEG__70821___VDMANN0">'Produits expl. 1 et 2'!$G$25</definedName>
    <definedName name="CRCAPHCPTEG__70822___BEXANN0">'Produits expl. 1 et 2'!$F$26</definedName>
    <definedName name="CRCAPHCPTEG__70822___CAPANN0">'Produits expl. 1 et 2'!$I$26</definedName>
    <definedName name="CRCAPHCPTEG__70822___CARANM1">'Produits expl. 1 et 2'!$E$26</definedName>
    <definedName name="CRCAPHCPTEG__70822___CARANN0">'Produits expl. 1 et 2'!$L$26</definedName>
    <definedName name="CRCAPHCPTEG__70822___VDMANN0">'Produits expl. 1 et 2'!$G$26</definedName>
    <definedName name="CRCAPHCPTEG__70823___BEXANN0">'Produits expl. 1 et 2'!$F$27</definedName>
    <definedName name="CRCAPHCPTEG__70823___CAPANN0">'Produits expl. 1 et 2'!$I$27</definedName>
    <definedName name="CRCAPHCPTEG__70823___CARANM1">'Produits expl. 1 et 2'!$E$27</definedName>
    <definedName name="CRCAPHCPTEG__70823___CARANN0">'Produits expl. 1 et 2'!$L$27</definedName>
    <definedName name="CRCAPHCPTEG__70823___VDMANN0">'Produits expl. 1 et 2'!$G$27</definedName>
    <definedName name="CRCAPHCPTEG__70828___BEXANN0">'Produits expl. 1 et 2'!$F$28</definedName>
    <definedName name="CRCAPHCPTEG__70828___CAPANN0">'Produits expl. 1 et 2'!$I$28</definedName>
    <definedName name="CRCAPHCPTEG__70828___CARANM1">'Produits expl. 1 et 2'!$E$28</definedName>
    <definedName name="CRCAPHCPTEG__70828___CARANN0">'Produits expl. 1 et 2'!$L$28</definedName>
    <definedName name="CRCAPHCPTEG__70828___VDMANN0">'Produits expl. 1 et 2'!$G$28</definedName>
    <definedName name="CRCAPHCPTEG__709_____BEXANN0">'Charges expl.1'!$F$13</definedName>
    <definedName name="CRCAPHCPTEG__709_____CAPANN0">'Charges expl.1'!$J$13</definedName>
    <definedName name="CRCAPHCPTEG__709_____CARANM1">'Charges expl.1'!$E$13</definedName>
    <definedName name="CRCAPHCPTEG__709_____CARANN0">'Charges expl.1'!$M$13</definedName>
    <definedName name="CRCAPHCPTEG__709_____CNRANN0">'Charges expl.1'!$I$13</definedName>
    <definedName name="CRCAPHCPTEG__709_____VDMANN0">'Charges expl.1'!$G$13</definedName>
    <definedName name="CRCAPHCPTEG__71______BEXANN0">'Produits expl. 1 et 2'!$F$29</definedName>
    <definedName name="CRCAPHCPTEG__71______CAPANN0">'Produits expl. 1 et 2'!$I$29</definedName>
    <definedName name="CRCAPHCPTEG__71______CARANM1">'Produits expl. 1 et 2'!$E$29</definedName>
    <definedName name="CRCAPHCPTEG__71______CARANN0">'Produits expl. 1 et 2'!$L$29</definedName>
    <definedName name="CRCAPHCPTEG__71______VDMANN0">'Produits expl. 1 et 2'!$G$29</definedName>
    <definedName name="CRCAPHCPTEG__713_____BEXANN0">'Charges expl.1'!$F$14</definedName>
    <definedName name="CRCAPHCPTEG__713_____CAPANN0">'Charges expl.1'!$J$14</definedName>
    <definedName name="CRCAPHCPTEG__713_____CARANM1">'Charges expl.1'!$E$14</definedName>
    <definedName name="CRCAPHCPTEG__713_____CARANN0">'Charges expl.1'!$M$14</definedName>
    <definedName name="CRCAPHCPTEG__713_____CNRANN0">'Charges expl.1'!$I$14</definedName>
    <definedName name="CRCAPHCPTEG__713_____VDMANN0">'Charges expl.1'!$G$14</definedName>
    <definedName name="CRCAPHCPTEG__72______BEXANN0">'Produits expl. 1 et 2'!$F$30</definedName>
    <definedName name="CRCAPHCPTEG__72______CAPANN0">'Produits expl. 1 et 2'!$I$30</definedName>
    <definedName name="CRCAPHCPTEG__72______CARANM1">'Produits expl. 1 et 2'!$E$30</definedName>
    <definedName name="CRCAPHCPTEG__72______CARANN0">'Produits expl. 1 et 2'!$L$30</definedName>
    <definedName name="CRCAPHCPTEG__72______VDMANN0">'Produits expl. 1 et 2'!$G$30</definedName>
    <definedName name="CRCAPHCPTEG__731_____BEXANN0">'Produits expl. 1 et 2'!$F$7</definedName>
    <definedName name="CRCAPHCPTEG__731_____CAPANN0">'Produits expl. 1 et 2'!$I$7</definedName>
    <definedName name="CRCAPHCPTEG__731_____CARANM1">'Produits expl. 1 et 2'!$E$7</definedName>
    <definedName name="CRCAPHCPTEG__731_____CARANN0">'Produits expl. 1 et 2'!$L$7</definedName>
    <definedName name="CRCAPHCPTEG__731_____VDMANN0">'Produits expl. 1 et 2'!$G$7</definedName>
    <definedName name="CRCAPHCPTEG__731224__BEXANN0">'Produits expl. 1 et 2'!$F$8</definedName>
    <definedName name="CRCAPHCPTEG__731224__CAPANN0">'Produits expl. 1 et 2'!$I$8</definedName>
    <definedName name="CRCAPHCPTEG__731224__CARANM1">'Produits expl. 1 et 2'!$E$8</definedName>
    <definedName name="CRCAPHCPTEG__731224__CARANN0">'Produits expl. 1 et 2'!$L$8</definedName>
    <definedName name="CRCAPHCPTEG__731224__VDMANN0">'Produits expl. 1 et 2'!$G$8</definedName>
    <definedName name="CRCAPHCPTEG__732_____BEXANN0">'Produits expl. 1 et 2'!$F$9</definedName>
    <definedName name="CRCAPHCPTEG__732_____CAPANN0">'Produits expl. 1 et 2'!$I$9</definedName>
    <definedName name="CRCAPHCPTEG__732_____CARANM1">'Produits expl. 1 et 2'!$E$9</definedName>
    <definedName name="CRCAPHCPTEG__732_____CARANN0">'Produits expl. 1 et 2'!$L$9</definedName>
    <definedName name="CRCAPHCPTEG__732_____VDMANN0">'Produits expl. 1 et 2'!$G$9</definedName>
    <definedName name="CRCAPHCPTEG__733_____BEXANN0">'Produits expl. 1 et 2'!$F$10</definedName>
    <definedName name="CRCAPHCPTEG__733_____CAPANN0">'Produits expl. 1 et 2'!$I$10</definedName>
    <definedName name="CRCAPHCPTEG__733_____CARANM1">'Produits expl. 1 et 2'!$E$10</definedName>
    <definedName name="CRCAPHCPTEG__733_____CARANN0">'Produits expl. 1 et 2'!$L$10</definedName>
    <definedName name="CRCAPHCPTEG__733_____VDMANN0">'Produits expl. 1 et 2'!$G$10</definedName>
    <definedName name="CRCAPHCPTEG__733222__BEXANN0">'Produits expl. 1 et 2'!$F$11</definedName>
    <definedName name="CRCAPHCPTEG__733222__CAPANN0">'Produits expl. 1 et 2'!$I$11</definedName>
    <definedName name="CRCAPHCPTEG__733222__CARANM1">'Produits expl. 1 et 2'!$E$11</definedName>
    <definedName name="CRCAPHCPTEG__733222__CARANN0">'Produits expl. 1 et 2'!$L$11</definedName>
    <definedName name="CRCAPHCPTEG__733222__VDMANN0">'Produits expl. 1 et 2'!$G$11</definedName>
    <definedName name="CRCAPHCPTEG__734_____BEXANN0">'Produits expl. 1 et 2'!$F$12</definedName>
    <definedName name="CRCAPHCPTEG__734_____CAPANN0">'Produits expl. 1 et 2'!$I$12</definedName>
    <definedName name="CRCAPHCPTEG__734_____CARANM1">'Produits expl. 1 et 2'!$E$12</definedName>
    <definedName name="CRCAPHCPTEG__734_____CARANN0">'Produits expl. 1 et 2'!$L$12</definedName>
    <definedName name="CRCAPHCPTEG__734_____VDMANN0">'Produits expl. 1 et 2'!$G$12</definedName>
    <definedName name="CRCAPHCPTEG__735_____BEXANN0">'Produits expl. 1 et 2'!$F$13</definedName>
    <definedName name="CRCAPHCPTEG__735_____CAPANN0">'Produits expl. 1 et 2'!$I$13</definedName>
    <definedName name="CRCAPHCPTEG__735_____CARANM1">'Produits expl. 1 et 2'!$E$13</definedName>
    <definedName name="CRCAPHCPTEG__735_____CARANN0">'Produits expl. 1 et 2'!$L$13</definedName>
    <definedName name="CRCAPHCPTEG__735_____VDMANN0">'Produits expl. 1 et 2'!$G$13</definedName>
    <definedName name="CRCAPHCPTEG__7351____BEXANN0">'Produits expl. 1 et 2'!$F$14</definedName>
    <definedName name="CRCAPHCPTEG__7351____CAPANN0">'Produits expl. 1 et 2'!$I$14</definedName>
    <definedName name="CRCAPHCPTEG__7351____CARANM1">'Produits expl. 1 et 2'!$E$14</definedName>
    <definedName name="CRCAPHCPTEG__7351____CARANN0">'Produits expl. 1 et 2'!$L$14</definedName>
    <definedName name="CRCAPHCPTEG__7351____VDMANN0">'Produits expl. 1 et 2'!$G$14</definedName>
    <definedName name="CRCAPHCPTEG__7352____BEXANN0">'Produits expl. 1 et 2'!$F$15</definedName>
    <definedName name="CRCAPHCPTEG__7352____CAPANN0">'Produits expl. 1 et 2'!$I$15</definedName>
    <definedName name="CRCAPHCPTEG__7352____CARANM1">'Produits expl. 1 et 2'!$E$15</definedName>
    <definedName name="CRCAPHCPTEG__7352____CARANN0">'Produits expl. 1 et 2'!$L$15</definedName>
    <definedName name="CRCAPHCPTEG__7352____VDMANN0">'Produits expl. 1 et 2'!$G$15</definedName>
    <definedName name="CRCAPHCPTEG__7353____BEXANN0">'Produits expl. 1 et 2'!$F$16</definedName>
    <definedName name="CRCAPHCPTEG__7353____CAPANN0">'Produits expl. 1 et 2'!$I$16</definedName>
    <definedName name="CRCAPHCPTEG__7353____CARANM1">'Produits expl. 1 et 2'!$E$16</definedName>
    <definedName name="CRCAPHCPTEG__7353____CARANN0">'Produits expl. 1 et 2'!$L$16</definedName>
    <definedName name="CRCAPHCPTEG__7353____VDMANN0">'Produits expl. 1 et 2'!$G$16</definedName>
    <definedName name="CRCAPHCPTEG__738_____BEXANN0">'Produits expl. 1 et 2'!$F$17</definedName>
    <definedName name="CRCAPHCPTEG__738_____CAPANN0">'Produits expl. 1 et 2'!$I$17</definedName>
    <definedName name="CRCAPHCPTEG__738_____CARANM1">'Produits expl. 1 et 2'!$E$17</definedName>
    <definedName name="CRCAPHCPTEG__738_____CARANN0">'Produits expl. 1 et 2'!$L$17</definedName>
    <definedName name="CRCAPHCPTEG__738_____VDMANN0">'Produits expl. 1 et 2'!$G$17</definedName>
    <definedName name="CRCAPHCPTEG__74______BEXANN0">'Produits expl. 1 et 2'!$F$31</definedName>
    <definedName name="CRCAPHCPTEG__74______CAPANN0">'Produits expl. 1 et 2'!$I$31</definedName>
    <definedName name="CRCAPHCPTEG__74______CARANM1">'Produits expl. 1 et 2'!$E$31</definedName>
    <definedName name="CRCAPHCPTEG__74______CARANN0">'Produits expl. 1 et 2'!$L$31</definedName>
    <definedName name="CRCAPHCPTEG__74______VDMANN0">'Produits expl. 1 et 2'!$G$31</definedName>
    <definedName name="CRCAPHCPTEG__75______BEXANN0">'Produits expl. 1 et 2'!$F$32</definedName>
    <definedName name="CRCAPHCPTEG__75______CAPANN0">'Produits expl. 1 et 2'!$I$32</definedName>
    <definedName name="CRCAPHCPTEG__75______CARANM1">'Produits expl. 1 et 2'!$E$32</definedName>
    <definedName name="CRCAPHCPTEG__75______CARANN0">'Produits expl. 1 et 2'!$L$32</definedName>
    <definedName name="CRCAPHCPTEG__75______VDMANN0">'Produits expl. 1 et 2'!$G$32</definedName>
    <definedName name="CRCAPHCPTEG__76______BEXANN0">'Produits expl. 3'!$F$7</definedName>
    <definedName name="CRCAPHCPTEG__76______CAPANN0">'Produits expl. 3'!$I$7</definedName>
    <definedName name="CRCAPHCPTEG__76______CARANM1">'Produits expl. 3'!$E$7</definedName>
    <definedName name="CRCAPHCPTEG__76______CARANN0">'Produits expl. 3'!$L$7</definedName>
    <definedName name="CRCAPHCPTEG__76______VDMANN0">'Produits expl. 3'!$G$7</definedName>
    <definedName name="CRCAPHCPTEG__771_____BEXANN0">'Produits expl. 3'!$F$10</definedName>
    <definedName name="CRCAPHCPTEG__771_____CAPANN0">'Produits expl. 3'!$I$10</definedName>
    <definedName name="CRCAPHCPTEG__771_____CARANM1">'Produits expl. 3'!$E$10</definedName>
    <definedName name="CRCAPHCPTEG__771_____CARANN0">'Produits expl. 3'!$L$10</definedName>
    <definedName name="CRCAPHCPTEG__771_____VDMANN0">'Produits expl. 3'!$G$10</definedName>
    <definedName name="CRCAPHCPTEG__773_____BEXANN0">'Produits expl. 3'!$F$11</definedName>
    <definedName name="CRCAPHCPTEG__773_____CAPANN0">'Produits expl. 3'!$I$11</definedName>
    <definedName name="CRCAPHCPTEG__773_____CARANM1">'Produits expl. 3'!$E$11</definedName>
    <definedName name="CRCAPHCPTEG__773_____CARANN0">'Produits expl. 3'!$L$11</definedName>
    <definedName name="CRCAPHCPTEG__773_____VDMANN0">'Produits expl. 3'!$G$11</definedName>
    <definedName name="CRCAPHCPTEG__775_____BEXANN0">'Produits expl. 3'!$F$12</definedName>
    <definedName name="CRCAPHCPTEG__775_____CAPANN0">'Produits expl. 3'!$I$12</definedName>
    <definedName name="CRCAPHCPTEG__775_____CARANM1">'Produits expl. 3'!$E$12</definedName>
    <definedName name="CRCAPHCPTEG__775_____CARANN0">'Produits expl. 3'!$L$12</definedName>
    <definedName name="CRCAPHCPTEG__775_____VDMANN0">'Produits expl. 3'!$G$12</definedName>
    <definedName name="CRCAPHCPTEG__777_____BEXANN0">'Produits expl. 3'!$F$13</definedName>
    <definedName name="CRCAPHCPTEG__777_____CAPANN0">'Produits expl. 3'!$I$13</definedName>
    <definedName name="CRCAPHCPTEG__777_____CARANM1">'Produits expl. 3'!$E$13</definedName>
    <definedName name="CRCAPHCPTEG__777_____CARANN0">'Produits expl. 3'!$L$13</definedName>
    <definedName name="CRCAPHCPTEG__777_____VDMANN0">'Produits expl. 3'!$G$13</definedName>
    <definedName name="CRCAPHCPTEG__778_____BEXANN0">'Produits expl. 3'!$F$14</definedName>
    <definedName name="CRCAPHCPTEG__778_____CAPANN0">'Produits expl. 3'!$I$14</definedName>
    <definedName name="CRCAPHCPTEG__778_____CARANM1">'Produits expl. 3'!$E$14</definedName>
    <definedName name="CRCAPHCPTEG__778_____CARANN0">'Produits expl. 3'!$L$14</definedName>
    <definedName name="CRCAPHCPTEG__778_____VDMANN0">'Produits expl. 3'!$G$14</definedName>
    <definedName name="CRCAPHCPTEG__781_____BEXANN0">'Produits expl. 3'!$F$17</definedName>
    <definedName name="CRCAPHCPTEG__781_____CAPANN0">'Produits expl. 3'!$I$17</definedName>
    <definedName name="CRCAPHCPTEG__781_____CARANM1">'Produits expl. 3'!$E$17</definedName>
    <definedName name="CRCAPHCPTEG__781_____CARANN0">'Produits expl. 3'!$L$17</definedName>
    <definedName name="CRCAPHCPTEG__781_____VDMANN0">'Produits expl. 3'!$G$17</definedName>
    <definedName name="CRCAPHCPTEG__7815____CAPANN0">Tabl_prov_dépré_fdsdédiés_resco!$G$19</definedName>
    <definedName name="CRCAPHCPTEG__7816____CAPANN0">Tabl_prov_dépré_fdsdédiés_resco!$G$26</definedName>
    <definedName name="CRCAPHCPTEG__786_____BEXANN0">'Produits expl. 3'!$F$18</definedName>
    <definedName name="CRCAPHCPTEG__786_____CAPANN0">'Produits expl. 3'!$I$18</definedName>
    <definedName name="CRCAPHCPTEG__786_____CARANM1">'Produits expl. 3'!$E$18</definedName>
    <definedName name="CRCAPHCPTEG__786_____CARANN0">'Produits expl. 3'!$L$18</definedName>
    <definedName name="CRCAPHCPTEG__786_____VDMANN0">'Produits expl. 3'!$G$18</definedName>
    <definedName name="CRCAPHCPTEG__787_____BEXANN0">'Produits expl. 3'!$F$19</definedName>
    <definedName name="CRCAPHCPTEG__787_____CAPANN0">'Produits expl. 3'!$I$19</definedName>
    <definedName name="CRCAPHCPTEG__787_____CARANM1">'Produits expl. 3'!$E$19</definedName>
    <definedName name="CRCAPHCPTEG__787_____CARANN0">'Produits expl. 3'!$L$19</definedName>
    <definedName name="CRCAPHCPTEG__787_____VDMANN0">'Produits expl. 3'!$G$19</definedName>
    <definedName name="CRCAPHCPTEG__78725___BEXANN0">'Produits expl. 3'!$F$20</definedName>
    <definedName name="CRCAPHCPTEG__78725___CAPANN0">'Produits expl. 3'!$I$20</definedName>
    <definedName name="CRCAPHCPTEG__78725___CARANM1">'Produits expl. 3'!$E$20</definedName>
    <definedName name="CRCAPHCPTEG__78725___CARANN0">'Produits expl. 3'!$L$20</definedName>
    <definedName name="CRCAPHCPTEG__78725___VDMANN0">'Produits expl. 3'!$G$20</definedName>
    <definedName name="CRCAPHCPTEG__7874____CAPANN0">Tabl_prov_dépré_fdsdédiés_resco!$G$15</definedName>
    <definedName name="CRCAPHCPTEG__78741___BEXANN0">'Produits expl. 3'!$F$21</definedName>
    <definedName name="CRCAPHCPTEG__78741___CAPANN0">'Produits expl. 3'!$I$21</definedName>
    <definedName name="CRCAPHCPTEG__78741___CARANM1">'Produits expl. 3'!$E$21</definedName>
    <definedName name="CRCAPHCPTEG__78741___CARANN0">'Produits expl. 3'!$L$21</definedName>
    <definedName name="CRCAPHCPTEG__78741___VDMANN0">'Produits expl. 3'!$G$21</definedName>
    <definedName name="CRCAPHCPTEG__78742___BEXANN0">'Produits expl. 3'!$F$22</definedName>
    <definedName name="CRCAPHCPTEG__78742___CAPANN0">'Produits expl. 3'!$I$22</definedName>
    <definedName name="CRCAPHCPTEG__78742___CARANM1">'Produits expl. 3'!$E$22</definedName>
    <definedName name="CRCAPHCPTEG__78742___CARANN0">'Produits expl. 3'!$L$22</definedName>
    <definedName name="CRCAPHCPTEG__78742___VDMANN0">'Produits expl. 3'!$G$22</definedName>
    <definedName name="CRCAPHCPTEG__787461__BEXANN0">'Produits expl. 3'!$F$23</definedName>
    <definedName name="CRCAPHCPTEG__787461__CAPANN0">'Produits expl. 3'!$I$23</definedName>
    <definedName name="CRCAPHCPTEG__787461__CARANM1">'Produits expl. 3'!$E$23</definedName>
    <definedName name="CRCAPHCPTEG__787461__CARANN0">'Produits expl. 3'!$L$23</definedName>
    <definedName name="CRCAPHCPTEG__787461__VDMANN0">'Produits expl. 3'!$G$23</definedName>
    <definedName name="CRCAPHCPTEG__787462__BEXANN0">'Produits expl. 3'!$F$24</definedName>
    <definedName name="CRCAPHCPTEG__787462__CAPANN0">'Produits expl. 3'!$I$24</definedName>
    <definedName name="CRCAPHCPTEG__787462__CARANM1">'Produits expl. 3'!$E$24</definedName>
    <definedName name="CRCAPHCPTEG__787462__CARANN0">'Produits expl. 3'!$L$24</definedName>
    <definedName name="CRCAPHCPTEG__787462__VDMANN0">'Produits expl. 3'!$G$24</definedName>
    <definedName name="CRCAPHCPTEG__78748___BEXANN0">'Produits expl. 3'!$F$25</definedName>
    <definedName name="CRCAPHCPTEG__78748___CAPANN0">'Produits expl. 3'!$I$25</definedName>
    <definedName name="CRCAPHCPTEG__78748___CARANM1">'Produits expl. 3'!$E$25</definedName>
    <definedName name="CRCAPHCPTEG__78748___CARANN0">'Produits expl. 3'!$L$25</definedName>
    <definedName name="CRCAPHCPTEG__78748___VDMANN0">'Produits expl. 3'!$G$25</definedName>
    <definedName name="CRCAPHCPTEG__7876____BEXANN0">'Produits expl. 3'!$F$26</definedName>
    <definedName name="CRCAPHCPTEG__7876____CAPANN0">'Produits expl. 3'!$I$26</definedName>
    <definedName name="CRCAPHCPTEG__7876____CARANM1">'Produits expl. 3'!$E$26</definedName>
    <definedName name="CRCAPHCPTEG__7876____CARANN0">'Produits expl. 3'!$L$26</definedName>
    <definedName name="CRCAPHCPTEG__7876____VDMANN0">'Produits expl. 3'!$G$26</definedName>
    <definedName name="CRCAPHCPTEG__789_____BEXANN0">'Produits expl. 3'!$F$27</definedName>
    <definedName name="CRCAPHCPTEG__789_____CAPANN0">'Produits expl. 3'!$I$27</definedName>
    <definedName name="CRCAPHCPTEG__789_____CARANM1">'Produits expl. 3'!$E$27</definedName>
    <definedName name="CRCAPHCPTEG__789_____CARANN0">'Produits expl. 3'!$L$27</definedName>
    <definedName name="CRCAPHCPTEG__789_____VDMANN0">'Produits expl. 3'!$G$27</definedName>
    <definedName name="CRCAPHCPTEG__7894____CAPANN0">Tabl_prov_dépré_fdsdédiés_resco!$G$31</definedName>
    <definedName name="CRCAPHCPTEG__7895____CAPANN0">Tabl_prov_dépré_fdsdédiés_resco!$G$32</definedName>
    <definedName name="CRCAPHCPTEG__7897____CAPANN0">Tabl_prov_dépré_fdsdédiés_resco!$G$33</definedName>
    <definedName name="CRCAPHCPTEG__79______BEXANN0">'Produits expl. 3'!$F$28</definedName>
    <definedName name="CRCAPHCPTEG__79______CAPANN0">'Produits expl. 3'!$I$28</definedName>
    <definedName name="CRCAPHCPTEG__79______CARANM1">'Produits expl. 3'!$E$28</definedName>
    <definedName name="CRCAPHCPTEG__79______CARANN0">'Produits expl. 3'!$L$28</definedName>
    <definedName name="CRCAPHCPTEG__79______VDMANN0">'Produits expl. 3'!$G$28</definedName>
    <definedName name="CRCAPHCPTEG__791_____BEXANN0">'Produits expl. 3'!$F$29</definedName>
    <definedName name="CRCAPHCPTEG__791_____CAPANN0">'Produits expl. 3'!$I$29</definedName>
    <definedName name="CRCAPHCPTEG__791_____CARANM1">'Produits expl. 3'!$E$29</definedName>
    <definedName name="CRCAPHCPTEG__791_____CARANN0">'Produits expl. 3'!$L$29</definedName>
    <definedName name="CRCAPHCPTEG__791_____VDMANN0">'Produits expl. 3'!$G$29</definedName>
    <definedName name="CRCAPHCPTEG__796_____BEXANN0">'Produits expl. 3'!$F$30</definedName>
    <definedName name="CRCAPHCPTEG__796_____CAPANN0">'Produits expl. 3'!$I$30</definedName>
    <definedName name="CRCAPHCPTEG__796_____CARANM1">'Produits expl. 3'!$E$30</definedName>
    <definedName name="CRCAPHCPTEG__796_____CARANN0">'Produits expl. 3'!$L$30</definedName>
    <definedName name="CRCAPHCPTEG__796_____VDMANN0">'Produits expl. 3'!$G$30</definedName>
    <definedName name="CRCAPHCPTEG__797_____BEXANN0">'Produits expl. 3'!$F$31</definedName>
    <definedName name="CRCAPHCPTEG__797_____CAPANN0">'Produits expl. 3'!$I$31</definedName>
    <definedName name="CRCAPHCPTEG__797_____CARANM1">'Produits expl. 3'!$E$31</definedName>
    <definedName name="CRCAPHCPTEG__797_____CARANN0">'Produits expl. 3'!$L$31</definedName>
    <definedName name="CRCAPHCPTEG__797_____VDMANN0">'Produits expl. 3'!$G$31</definedName>
    <definedName name="CRCAPHCPTEG__A10686__CAPANN0">Tabl_prov_dépré_fdsdédiés_resco!$F$6</definedName>
    <definedName name="CRCAPHCPTEG__A10687__CAPANN0">Tabl_prov_dépré_fdsdédiés_resco!$F$7</definedName>
    <definedName name="CRCAPHCPTEG__A144____CAPANN0">Tabl_prov_dépré_fdsdédiés_resco!$F$11</definedName>
    <definedName name="CRCAPHCPTEG__A146____CAPANN0">Tabl_prov_dépré_fdsdédiés_resco!$F$13</definedName>
    <definedName name="CRCAPHCPTEG__A147____CAPANN0">Tabl_prov_dépré_fdsdédiés_resco!$F$14</definedName>
    <definedName name="CRCAPHCPTEG__A152____CAPANN0">Tabl_prov_dépré_fdsdédiés_resco!$F$20</definedName>
    <definedName name="CRCAPHCPTEG__A153____CAPANN0">Tabl_prov_dépré_fdsdédiés_resco!$F$21</definedName>
    <definedName name="CRCAPHCPTEG__A155____CAPANN0">Tabl_prov_dépré_fdsdédiés_resco!$F$22</definedName>
    <definedName name="CRCAPHCPTEG__A157____CAPANN0">Tabl_prov_dépré_fdsdédiés_resco!$F$23</definedName>
    <definedName name="CRCAPHCPTEG__A158____CAPANN0">Tabl_prov_dépré_fdsdédiés_resco!$F$24</definedName>
    <definedName name="CRCAPHCPTEG__A2801___CAPANN0">'Tableau des amortissements'!$F$6</definedName>
    <definedName name="CRCAPHCPTEG__A2803___CAPANN0">'Tableau des amortissements'!$F$7</definedName>
    <definedName name="CRCAPHCPTEG__A2805___CAPANN0">'Tableau des amortissements'!$F$8</definedName>
    <definedName name="CRCAPHCPTEG__A2806___CAPANN0">'Tableau des amortissements'!$F$9</definedName>
    <definedName name="CRCAPHCPTEG__A2807___CAPANN0">'Tableau des amortissements'!$F$10</definedName>
    <definedName name="CRCAPHCPTEG__A2808___CAPANN0">'Tableau des amortissements'!$F$11</definedName>
    <definedName name="CRCAPHCPTEG__A2811___CAPANN0">'Tableau des amortissements'!$F$14</definedName>
    <definedName name="CRCAPHCPTEG__A2812___CAPANN0">'Tableau des amortissements'!$F$15</definedName>
    <definedName name="CRCAPHCPTEG__A2813___CAPANN0">'Tableau des amortissements'!$F$16</definedName>
    <definedName name="CRCAPHCPTEG__A2814___CAPANN0">'Tableau des amortissements'!$F$17</definedName>
    <definedName name="CRCAPHCPTEG__A2815___CAPANN0">'Tableau des amortissements'!$F$18</definedName>
    <definedName name="CRCAPHCPTEG__A2818___CAPANN0">'Tableau des amortissements'!$F$19</definedName>
    <definedName name="CRCAPHCPTEG__A2818B__CAPANN0">'Tableau des amortissements'!$F$21</definedName>
    <definedName name="CRCAPHCPTEG__A2818I__CAPANN0">'Tableau des amortissements'!$F$22</definedName>
    <definedName name="CRCAPHCPTEG__A2818T__CAPANN0">'Tableau des amortissements'!$F$20</definedName>
    <definedName name="CRCAPHCPTEG__A282____CAPANN0">'Tableau des amortissements'!$F$24</definedName>
    <definedName name="CRCAPHCPTEG__A59_____CAPANN0">Tabl_prov_dépré_fdsdédiés_resco!$F$29</definedName>
    <definedName name="CRCAPHCPTEG__AMTEXCEDBEXANN0">'Charges expl.3 fin'!$F$33</definedName>
    <definedName name="CRCAPHCPTEG__AMTEXCEDCAPANN0">'Charges expl.3 fin'!$J$33</definedName>
    <definedName name="CRCAPHCPTEG__AMTEXCEDCARANM1">'Charges expl.3 fin'!$E$33</definedName>
    <definedName name="CRCAPHCPTEG__AMTEXCEDCARANN0">'Charges expl.3 fin'!$M$33</definedName>
    <definedName name="CRCAPHCPTEG__AMTEXCEDCNRANN0">'Charges expl.3 fin'!$I$33</definedName>
    <definedName name="CRCAPHCPTEG__AMTEXCEDVDMANN0">'Charges expl.3 fin'!$G$33</definedName>
    <definedName name="CRCAPHCPTEG__AMTEXCEPBEXANN0">'Produits expl. 3'!$F$39</definedName>
    <definedName name="CRCAPHCPTEG__AMTEXCEPCAPANN0">'Produits expl. 3'!$I$39</definedName>
    <definedName name="CRCAPHCPTEG__AMTEXCEPCARANM1">'Produits expl. 3'!$E$39</definedName>
    <definedName name="CRCAPHCPTEG__AMTEXCEPCARANN0">'Produits expl. 3'!$L$39</definedName>
    <definedName name="CRCAPHCPTEG__AMTEXCEPVDMANN0">'Produits expl. 3'!$G$39</definedName>
    <definedName name="CRCAPHCPTEG__B10686__CAPANN0">Tabl_prov_dépré_fdsdédiés_resco!$G$6</definedName>
    <definedName name="CRCAPHCPTEG__B10687__CAPANN0">Tabl_prov_dépré_fdsdédiés_resco!$G$7</definedName>
    <definedName name="CRCAPHCPTEG__B144____CAPANN0">Tabl_prov_dépré_fdsdédiés_resco!$G$11</definedName>
    <definedName name="CRCAPHCPTEG__B146____CAPANN0">Tabl_prov_dépré_fdsdédiés_resco!$G$13</definedName>
    <definedName name="CRCAPHCPTEG__B147____CAPANN0">Tabl_prov_dépré_fdsdédiés_resco!$G$14</definedName>
    <definedName name="CRCAPHCPTEG__B152____CAPANN0">Tabl_prov_dépré_fdsdédiés_resco!$G$20</definedName>
    <definedName name="CRCAPHCPTEG__B153____CAPANN0">Tabl_prov_dépré_fdsdédiés_resco!$G$21</definedName>
    <definedName name="CRCAPHCPTEG__B155____CAPANN0">Tabl_prov_dépré_fdsdédiés_resco!$G$22</definedName>
    <definedName name="CRCAPHCPTEG__B157____CAPANN0">Tabl_prov_dépré_fdsdédiés_resco!$G$23</definedName>
    <definedName name="CRCAPHCPTEG__B158____CAPANN0">Tabl_prov_dépré_fdsdédiés_resco!$G$24</definedName>
    <definedName name="CRCAPHCPTEG__B39_____CAPANN0">Tabl_prov_dépré_fdsdédiés_resco!$G$27</definedName>
    <definedName name="CRCAPHCPTEG__B49_____CAPANN0">Tabl_prov_dépré_fdsdédiés_resco!$G$28</definedName>
    <definedName name="CRCAPHCPTEG__B59_____CAPANN0">Tabl_prov_dépré_fdsdédiés_resco!$G$29</definedName>
    <definedName name="CRCAPHCPTEG__C10686__CAPANN0">Résultat!$F$11</definedName>
    <definedName name="CRCAPHCPTEG__C10686__CARANN0">Résultat!$G$11</definedName>
    <definedName name="CRCAPHCPTEG__C10687__CAPANN0">Résultat!$F$12</definedName>
    <definedName name="CRCAPHCPTEG__C10687__CARANN0">Résultat!$G$12</definedName>
    <definedName name="CRCAPHCPTEG__C11510__CAPANN0">Résultat!$F$8</definedName>
    <definedName name="CRCAPHCPTEG__C11510__CARANN0">Résultat!$G$8</definedName>
    <definedName name="CRCAPHCPTEG__C11511__CAPANN0">Résultat!$F$9</definedName>
    <definedName name="CRCAPHCPTEG__C11511__CARANN0">Résultat!$G$9</definedName>
    <definedName name="CRCAPHCPTEG__C11519__CAPANN0">Résultat!$F$10</definedName>
    <definedName name="CRCAPHCPTEG__C11519__CARANN0">Résultat!$G$10</definedName>
    <definedName name="CRCAPHCPTEG__C1161___CAPANN0">Résultat!$F$13</definedName>
    <definedName name="CRCAPHCPTEG__C1161___CARANN0">Résultat!$G$13</definedName>
    <definedName name="CRCAPHCPTEG__C1162___CAPANN0">Résultat!$F$14</definedName>
    <definedName name="CRCAPHCPTEG__C1162___CARANN0">Résultat!$G$14</definedName>
    <definedName name="CRCAPHCPTEG__C1163___CAPANN0">Résultat!$F$15</definedName>
    <definedName name="CRCAPHCPTEG__C1163___CARANN0">Résultat!$G$15</definedName>
    <definedName name="CRCAPHCPTEG__C1168___CAPANN0">Résultat!$F$16</definedName>
    <definedName name="CRCAPHCPTEG__C1168___CARANN0">Résultat!$G$16</definedName>
    <definedName name="CRCAPHCPTEG__C120____CAPANN0">Résultat!$F$6</definedName>
    <definedName name="CRCAPHCPTEG__C120____CARANN0">Résultat!$G$6</definedName>
    <definedName name="CRCAPHCPTEG__C129____CAPANN0">Résultat!$F$7</definedName>
    <definedName name="CRCAPHCPTEG__C129____CARANN0">Résultat!$G$7</definedName>
    <definedName name="CRCAPHCPTEG__D2801___CAPANN0">'Tableau des amortissements'!$G$6</definedName>
    <definedName name="CRCAPHCPTEG__D2803___CAPANN0">'Tableau des amortissements'!$G$7</definedName>
    <definedName name="CRCAPHCPTEG__D2805___CAPANN0">'Tableau des amortissements'!$G$8</definedName>
    <definedName name="CRCAPHCPTEG__D2806___CAPANN0">'Tableau des amortissements'!$G$9</definedName>
    <definedName name="CRCAPHCPTEG__D2807___CAPANN0">'Tableau des amortissements'!$G$10</definedName>
    <definedName name="CRCAPHCPTEG__D2808___CAPANN0">'Tableau des amortissements'!$G$11</definedName>
    <definedName name="CRCAPHCPTEG__D2811___CAPANN0">'Tableau des amortissements'!$G$14</definedName>
    <definedName name="CRCAPHCPTEG__D2812___CAPANN0">'Tableau des amortissements'!$G$15</definedName>
    <definedName name="CRCAPHCPTEG__D2813___CAPANN0">'Tableau des amortissements'!$G$16</definedName>
    <definedName name="CRCAPHCPTEG__D2814___CAPANN0">'Tableau des amortissements'!$G$17</definedName>
    <definedName name="CRCAPHCPTEG__D2815___CAPANN0">'Tableau des amortissements'!$G$18</definedName>
    <definedName name="CRCAPHCPTEG__D2818___CAPANN0">'Tableau des amortissements'!$G$19</definedName>
    <definedName name="CRCAPHCPTEG__D2818B__CAPANN0">'Tableau des amortissements'!$G$21</definedName>
    <definedName name="CRCAPHCPTEG__D2818I__CAPANN0">'Tableau des amortissements'!$G$22</definedName>
    <definedName name="CRCAPHCPTEG__D2818T__CAPANN0">'Tableau des amortissements'!$G$20</definedName>
    <definedName name="CRCAPHCPTEG__D282____CAPANN0">'Tableau des amortissements'!$G$24</definedName>
    <definedName name="CRCAPHCPTEG__DEFICEXPBEXANN0">'Charges expl.3 fin'!$F$32</definedName>
    <definedName name="CRCAPHCPTEG__DEFICEXPCAPANN0">'Charges expl.3 fin'!$J$32</definedName>
    <definedName name="CRCAPHCPTEG__DEFICEXPCARANM1">'Charges expl.3 fin'!$E$32</definedName>
    <definedName name="CRCAPHCPTEG__DEFICEXPCARANN0">'Charges expl.3 fin'!$M$32</definedName>
    <definedName name="CRCAPHCPTEG__DEFICEXPCNRANN0">'Charges expl.3 fin'!$I$32</definedName>
    <definedName name="CRCAPHCPTEG__DEFICEXPVDMANN0">'Charges expl.3 fin'!$G$32</definedName>
    <definedName name="CRCAPHCPTEG__E001____BEXANN0">'SI tableau emploi.5'!$E$23</definedName>
    <definedName name="CRCAPHCPTEG__E001____MA_ANN0">'SI tableau emploi.5'!$I$23</definedName>
    <definedName name="CRCAPHCPTEG__E001____ME_ANN0">'SI tableau emploi.5'!$H$23</definedName>
    <definedName name="CRCAPHCPTEG__E001____VDMANN0">'SI tableau emploi.5'!$F$23</definedName>
    <definedName name="CRCAPHCPTEG__E003____BEXANN0">'SI tableau emploi.5'!$E$25</definedName>
    <definedName name="CRCAPHCPTEG__E003____MA_ANN0">'SI tableau emploi.5'!$I$25</definedName>
    <definedName name="CRCAPHCPTEG__E003____ME_ANN0">'SI tableau emploi.5'!$H$25</definedName>
    <definedName name="CRCAPHCPTEG__E003____VDMANN0">'SI tableau emploi.5'!$F$25</definedName>
    <definedName name="CRCAPHCPTEG__E004____BEXANN0">'SI tableau emploi.5'!$E$24</definedName>
    <definedName name="CRCAPHCPTEG__E004____MA_ANN0">'SI tableau emploi.5'!$I$24</definedName>
    <definedName name="CRCAPHCPTEG__E004____ME_ANN0">'SI tableau emploi.5'!$H$24</definedName>
    <definedName name="CRCAPHCPTEG__E004____VDMANN0">'SI tableau emploi.5'!$F$24</definedName>
    <definedName name="CRCAPHCPTEG__E102____BEXANN0">'SI tableau emploi.1'!$E$7</definedName>
    <definedName name="CRCAPHCPTEG__E102____MA_ANN0">'SI tableau emploi.1'!$I$7</definedName>
    <definedName name="CRCAPHCPTEG__E102____ME_ANN0">'SI tableau emploi.1'!$H$7</definedName>
    <definedName name="CRCAPHCPTEG__E102____VDMANN0">'SI tableau emploi.1'!$F$7</definedName>
    <definedName name="CRCAPHCPTEG__E103____BEXANN0">'SI tableau emploi.1'!$E$8</definedName>
    <definedName name="CRCAPHCPTEG__E103____MA_ANN0">'SI tableau emploi.1'!$I$8</definedName>
    <definedName name="CRCAPHCPTEG__E103____ME_ANN0">'SI tableau emploi.1'!$H$8</definedName>
    <definedName name="CRCAPHCPTEG__E103____VDMANN0">'SI tableau emploi.1'!$F$8</definedName>
    <definedName name="CRCAPHCPTEG__E105____BEXANN0">'SI tableau emploi.1'!$E$9</definedName>
    <definedName name="CRCAPHCPTEG__E105____MA_ANN0">'SI tableau emploi.1'!$I$9</definedName>
    <definedName name="CRCAPHCPTEG__E105____ME_ANN0">'SI tableau emploi.1'!$H$9</definedName>
    <definedName name="CRCAPHCPTEG__E105____VDMANN0">'SI tableau emploi.1'!$F$9</definedName>
    <definedName name="CRCAPHCPTEG__E106____BEXANN0">'SI tableau emploi.1'!$E$10</definedName>
    <definedName name="CRCAPHCPTEG__E106____MA_ANN0">'SI tableau emploi.1'!$I$10</definedName>
    <definedName name="CRCAPHCPTEG__E106____ME_ANN0">'SI tableau emploi.1'!$H$10</definedName>
    <definedName name="CRCAPHCPTEG__E106____VDMANN0">'SI tableau emploi.1'!$F$10</definedName>
    <definedName name="CRCAPHCPTEG__E1161___BEXANN0">'SI tableau emploi.1'!$E$13</definedName>
    <definedName name="CRCAPHCPTEG__E1161___MA_ANN0">'SI tableau emploi.1'!$I$13</definedName>
    <definedName name="CRCAPHCPTEG__E1161___ME_ANN0">'SI tableau emploi.1'!$H$13</definedName>
    <definedName name="CRCAPHCPTEG__E1161___VDMANN0">'SI tableau emploi.1'!$F$13</definedName>
    <definedName name="CRCAPHCPTEG__E131____BEXANN0">'SI tableau emploi.1'!$E$16</definedName>
    <definedName name="CRCAPHCPTEG__E131____MA_ANN0">'SI tableau emploi.1'!$I$16</definedName>
    <definedName name="CRCAPHCPTEG__E131____ME_ANN0">'SI tableau emploi.1'!$H$16</definedName>
    <definedName name="CRCAPHCPTEG__E131____VDMANN0">'SI tableau emploi.1'!$F$16</definedName>
    <definedName name="CRCAPHCPTEG__E138____BEXANN0">'SI tableau emploi.1'!$E$17</definedName>
    <definedName name="CRCAPHCPTEG__E138____MA_ANN0">'SI tableau emploi.1'!$I$17</definedName>
    <definedName name="CRCAPHCPTEG__E138____ME_ANN0">'SI tableau emploi.1'!$H$17</definedName>
    <definedName name="CRCAPHCPTEG__E138____VDMANN0">'SI tableau emploi.1'!$F$17</definedName>
    <definedName name="CRCAPHCPTEG__E139____BEXANN0">'SI tableau emploi.1'!$E$18</definedName>
    <definedName name="CRCAPHCPTEG__E139____MA_ANN0">'SI tableau emploi.1'!$I$18</definedName>
    <definedName name="CRCAPHCPTEG__E139____ME_ANN0">'SI tableau emploi.1'!$H$18</definedName>
    <definedName name="CRCAPHCPTEG__E139____VDMANN0">'SI tableau emploi.1'!$F$18</definedName>
    <definedName name="CRCAPHCPTEG__E1411___BEXANN0">'SI tableau emploi.1'!$E$21</definedName>
    <definedName name="CRCAPHCPTEG__E1411___MA_ANN0">'SI tableau emploi.1'!$I$21</definedName>
    <definedName name="CRCAPHCPTEG__E1411___ME_ANN0">'SI tableau emploi.1'!$H$21</definedName>
    <definedName name="CRCAPHCPTEG__E1411___VDMANN0">'SI tableau emploi.1'!$F$21</definedName>
    <definedName name="CRCAPHCPTEG__E142____BEXANN0">'SI tableau emploi.1'!$E$22</definedName>
    <definedName name="CRCAPHCPTEG__E142____MA_ANN0">'SI tableau emploi.1'!$I$22</definedName>
    <definedName name="CRCAPHCPTEG__E142____ME_ANN0">'SI tableau emploi.1'!$H$22</definedName>
    <definedName name="CRCAPHCPTEG__E142____VDMANN0">'SI tableau emploi.1'!$F$22</definedName>
    <definedName name="CRCAPHCPTEG__E144____BEXANN0">'SI tableau emploi.1'!$E$23</definedName>
    <definedName name="CRCAPHCPTEG__E144____MA_ANN0">'SI tableau emploi.1'!$I$23</definedName>
    <definedName name="CRCAPHCPTEG__E144____ME_ANN0">'SI tableau emploi.1'!$H$23</definedName>
    <definedName name="CRCAPHCPTEG__E144____VDMANN0">'SI tableau emploi.1'!$F$23</definedName>
    <definedName name="CRCAPHCPTEG__E145____BEXANN0">'SI tableau emploi.1'!$E$24</definedName>
    <definedName name="CRCAPHCPTEG__E145____MA_ANN0">'SI tableau emploi.1'!$I$24</definedName>
    <definedName name="CRCAPHCPTEG__E145____ME_ANN0">'SI tableau emploi.1'!$H$24</definedName>
    <definedName name="CRCAPHCPTEG__E145____VDMANN0">'SI tableau emploi.1'!$F$24</definedName>
    <definedName name="CRCAPHCPTEG__E146____BEXANN0">'SI tableau emploi.1'!$E$25</definedName>
    <definedName name="CRCAPHCPTEG__E146____MA_ANN0">'SI tableau emploi.1'!$I$25</definedName>
    <definedName name="CRCAPHCPTEG__E146____ME_ANN0">'SI tableau emploi.1'!$H$25</definedName>
    <definedName name="CRCAPHCPTEG__E146____VDMANN0">'SI tableau emploi.1'!$F$25</definedName>
    <definedName name="CRCAPHCPTEG__E147____BEXANN0">'SI tableau emploi.1'!$E$26</definedName>
    <definedName name="CRCAPHCPTEG__E147____MA_ANN0">'SI tableau emploi.1'!$I$26</definedName>
    <definedName name="CRCAPHCPTEG__E147____ME_ANN0">'SI tableau emploi.1'!$H$26</definedName>
    <definedName name="CRCAPHCPTEG__E147____VDMANN0">'SI tableau emploi.1'!$F$26</definedName>
    <definedName name="CRCAPHCPTEG__E148____BEXANN0">'SI tableau emploi.1'!$E$27</definedName>
    <definedName name="CRCAPHCPTEG__E148____MA_ANN0">'SI tableau emploi.1'!$I$27</definedName>
    <definedName name="CRCAPHCPTEG__E148____ME_ANN0">'SI tableau emploi.1'!$H$27</definedName>
    <definedName name="CRCAPHCPTEG__E148____VDMANN0">'SI tableau emploi.1'!$F$27</definedName>
    <definedName name="CRCAPHCPTEG__E14861__BEXANN0">'SI tableau emploi.1'!$E$28</definedName>
    <definedName name="CRCAPHCPTEG__E14861__MA_ANN0">'SI tableau emploi.1'!$I$28</definedName>
    <definedName name="CRCAPHCPTEG__E14861__ME_ANN0">'SI tableau emploi.1'!$H$28</definedName>
    <definedName name="CRCAPHCPTEG__E14861__VDMANN0">'SI tableau emploi.1'!$F$28</definedName>
    <definedName name="CRCAPHCPTEG__E14862__BEXANN0">'SI tableau emploi.1'!$E$29</definedName>
    <definedName name="CRCAPHCPTEG__E14862__MA_ANN0">'SI tableau emploi.1'!$I$29</definedName>
    <definedName name="CRCAPHCPTEG__E14862__ME_ANN0">'SI tableau emploi.1'!$H$29</definedName>
    <definedName name="CRCAPHCPTEG__E14862__VDMANN0">'SI tableau emploi.1'!$F$29</definedName>
    <definedName name="CRCAPHCPTEG__E151____BEXANN0">'SI tableau emploi.1'!$E$32</definedName>
    <definedName name="CRCAPHCPTEG__E151____MA_ANN0">'SI tableau emploi.1'!$I$32</definedName>
    <definedName name="CRCAPHCPTEG__E151____ME_ANN0">'SI tableau emploi.1'!$H$32</definedName>
    <definedName name="CRCAPHCPTEG__E151____VDMANN0">'SI tableau emploi.1'!$F$32</definedName>
    <definedName name="CRCAPHCPTEG__E152____BEXANN0">'SI tableau emploi.1'!$E$33</definedName>
    <definedName name="CRCAPHCPTEG__E152____MA_ANN0">'SI tableau emploi.1'!$I$33</definedName>
    <definedName name="CRCAPHCPTEG__E152____ME_ANN0">'SI tableau emploi.1'!$H$33</definedName>
    <definedName name="CRCAPHCPTEG__E152____VDMANN0">'SI tableau emploi.1'!$F$33</definedName>
    <definedName name="CRCAPHCPTEG__E153____BEXANN0">'SI tableau emploi.1'!$E$34</definedName>
    <definedName name="CRCAPHCPTEG__E153____MA_ANN0">'SI tableau emploi.1'!$I$34</definedName>
    <definedName name="CRCAPHCPTEG__E153____ME_ANN0">'SI tableau emploi.1'!$H$34</definedName>
    <definedName name="CRCAPHCPTEG__E153____VDMANN0">'SI tableau emploi.1'!$F$34</definedName>
    <definedName name="CRCAPHCPTEG__E155____BEXANN0">'SI tableau emploi.1'!$E$35</definedName>
    <definedName name="CRCAPHCPTEG__E155____MA_ANN0">'SI tableau emploi.1'!$I$35</definedName>
    <definedName name="CRCAPHCPTEG__E155____ME_ANN0">'SI tableau emploi.1'!$H$35</definedName>
    <definedName name="CRCAPHCPTEG__E155____VDMANN0">'SI tableau emploi.1'!$F$35</definedName>
    <definedName name="CRCAPHCPTEG__E157____BEXANN0">'SI tableau emploi.1'!$E$36</definedName>
    <definedName name="CRCAPHCPTEG__E157____MA_ANN0">'SI tableau emploi.1'!$I$36</definedName>
    <definedName name="CRCAPHCPTEG__E157____ME_ANN0">'SI tableau emploi.1'!$H$36</definedName>
    <definedName name="CRCAPHCPTEG__E157____VDMANN0">'SI tableau emploi.1'!$F$36</definedName>
    <definedName name="CRCAPHCPTEG__E158____BEXANN0">'SI tableau emploi.1'!$E$37</definedName>
    <definedName name="CRCAPHCPTEG__E158____MA_ANN0">'SI tableau emploi.1'!$I$37</definedName>
    <definedName name="CRCAPHCPTEG__E158____ME_ANN0">'SI tableau emploi.1'!$H$37</definedName>
    <definedName name="CRCAPHCPTEG__E158____VDMANN0">'SI tableau emploi.1'!$F$37</definedName>
    <definedName name="CRCAPHCPTEG__E163____BEXANN0">'SI tableau emploi.2'!$E$7</definedName>
    <definedName name="CRCAPHCPTEG__E163____MA_ANN0">'SI tableau emploi.2'!$I$7</definedName>
    <definedName name="CRCAPHCPTEG__E163____ME_ANN0">'SI tableau emploi.2'!$H$7</definedName>
    <definedName name="CRCAPHCPTEG__E163____VDMANN0">'SI tableau emploi.2'!$F$7</definedName>
    <definedName name="CRCAPHCPTEG__E164____BEXANN0">'SI tableau emploi.2'!$E$8</definedName>
    <definedName name="CRCAPHCPTEG__E164____MA_ANN0">'SI tableau emploi.2'!$I$8</definedName>
    <definedName name="CRCAPHCPTEG__E164____ME_ANN0">'SI tableau emploi.2'!$H$8</definedName>
    <definedName name="CRCAPHCPTEG__E164____VDMANN0">'SI tableau emploi.2'!$F$8</definedName>
    <definedName name="CRCAPHCPTEG__E165____BEXANN0">'SI tableau emploi.2'!$E$9</definedName>
    <definedName name="CRCAPHCPTEG__E165____MA_ANN0">'SI tableau emploi.2'!$I$9</definedName>
    <definedName name="CRCAPHCPTEG__E165____ME_ANN0">'SI tableau emploi.2'!$H$9</definedName>
    <definedName name="CRCAPHCPTEG__E165____VDMANN0">'SI tableau emploi.2'!$F$9</definedName>
    <definedName name="CRCAPHCPTEG__E166____BEXANN0">'SI tableau emploi.2'!$E$10</definedName>
    <definedName name="CRCAPHCPTEG__E166____MA_ANN0">'SI tableau emploi.2'!$I$10</definedName>
    <definedName name="CRCAPHCPTEG__E166____ME_ANN0">'SI tableau emploi.2'!$H$10</definedName>
    <definedName name="CRCAPHCPTEG__E166____VDMANN0">'SI tableau emploi.2'!$F$10</definedName>
    <definedName name="CRCAPHCPTEG__E167____BEXANN0">'SI tableau emploi.2'!$E$11</definedName>
    <definedName name="CRCAPHCPTEG__E167____MA_ANN0">'SI tableau emploi.2'!$I$11</definedName>
    <definedName name="CRCAPHCPTEG__E167____ME_ANN0">'SI tableau emploi.2'!$H$11</definedName>
    <definedName name="CRCAPHCPTEG__E167____VDMANN0">'SI tableau emploi.2'!$F$11</definedName>
    <definedName name="CRCAPHCPTEG__E168____BEXANN0">'SI tableau emploi.2'!$E$12</definedName>
    <definedName name="CRCAPHCPTEG__E168____MA_ANN0">'SI tableau emploi.2'!$I$12</definedName>
    <definedName name="CRCAPHCPTEG__E168____ME_ANN0">'SI tableau emploi.2'!$H$12</definedName>
    <definedName name="CRCAPHCPTEG__E168____VDMANN0">'SI tableau emploi.2'!$F$12</definedName>
    <definedName name="CRCAPHCPTEG__E169____BEXANN0">'SI tableau emploi.2'!$E$13</definedName>
    <definedName name="CRCAPHCPTEG__E169____MA_ANN0">'SI tableau emploi.2'!$I$13</definedName>
    <definedName name="CRCAPHCPTEG__E169____ME_ANN0">'SI tableau emploi.2'!$H$13</definedName>
    <definedName name="CRCAPHCPTEG__E169____VDMANN0">'SI tableau emploi.2'!$F$13</definedName>
    <definedName name="CRCAPHCPTEG__E171____BEXANN0">'SI tableau emploi.2'!$E$16</definedName>
    <definedName name="CRCAPHCPTEG__E171____MA_ANN0">'SI tableau emploi.2'!$I$16</definedName>
    <definedName name="CRCAPHCPTEG__E171____ME_ANN0">'SI tableau emploi.2'!$H$16</definedName>
    <definedName name="CRCAPHCPTEG__E171____VDMANN0">'SI tableau emploi.2'!$F$16</definedName>
    <definedName name="CRCAPHCPTEG__E174____BEXANN0">'SI tableau emploi.2'!$E$17</definedName>
    <definedName name="CRCAPHCPTEG__E174____MA_ANN0">'SI tableau emploi.2'!$I$17</definedName>
    <definedName name="CRCAPHCPTEG__E174____ME_ANN0">'SI tableau emploi.2'!$H$17</definedName>
    <definedName name="CRCAPHCPTEG__E174____VDMANN0">'SI tableau emploi.2'!$F$17</definedName>
    <definedName name="CRCAPHCPTEG__E178____BEXANN0">'SI tableau emploi.2'!$E$18</definedName>
    <definedName name="CRCAPHCPTEG__E178____MA_ANN0">'SI tableau emploi.2'!$I$18</definedName>
    <definedName name="CRCAPHCPTEG__E178____ME_ANN0">'SI tableau emploi.2'!$H$18</definedName>
    <definedName name="CRCAPHCPTEG__E178____VDMANN0">'SI tableau emploi.2'!$F$18</definedName>
    <definedName name="CRCAPHCPTEG__E18_____BEXANN0">'SI tableau emploi.2'!$E$21</definedName>
    <definedName name="CRCAPHCPTEG__E18_____MA_ANN0">'SI tableau emploi.2'!$I$21</definedName>
    <definedName name="CRCAPHCPTEG__E18_____ME_ANN0">'SI tableau emploi.2'!$H$21</definedName>
    <definedName name="CRCAPHCPTEG__E18_____VDMANN0">'SI tableau emploi.2'!$F$21</definedName>
    <definedName name="CRCAPHCPTEG__E194____BEXANN0">'SI tableau emploi.2'!$E$24</definedName>
    <definedName name="CRCAPHCPTEG__E194____MA_ANN0">'SI tableau emploi.2'!$I$24</definedName>
    <definedName name="CRCAPHCPTEG__E194____ME_ANN0">'SI tableau emploi.2'!$H$24</definedName>
    <definedName name="CRCAPHCPTEG__E194____VDMANN0">'SI tableau emploi.2'!$F$24</definedName>
    <definedName name="CRCAPHCPTEG__E195____BEXANN0">'SI tableau emploi.2'!$E$25</definedName>
    <definedName name="CRCAPHCPTEG__E195____MA_ANN0">'SI tableau emploi.2'!$I$25</definedName>
    <definedName name="CRCAPHCPTEG__E195____ME_ANN0">'SI tableau emploi.2'!$H$25</definedName>
    <definedName name="CRCAPHCPTEG__E195____VDMANN0">'SI tableau emploi.2'!$F$25</definedName>
    <definedName name="CRCAPHCPTEG__E197____BEXANN0">'SI tableau emploi.2'!$E$26</definedName>
    <definedName name="CRCAPHCPTEG__E197____MA_ANN0">'SI tableau emploi.2'!$I$26</definedName>
    <definedName name="CRCAPHCPTEG__E197____ME_ANN0">'SI tableau emploi.2'!$H$26</definedName>
    <definedName name="CRCAPHCPTEG__E197____VDMANN0">'SI tableau emploi.2'!$F$26</definedName>
    <definedName name="CRCAPHCPTEG__E201____BEXANN0">'SI tableau emploi.2'!$E$29</definedName>
    <definedName name="CRCAPHCPTEG__E201____MA_ANN0">'SI tableau emploi.2'!$I$29</definedName>
    <definedName name="CRCAPHCPTEG__E201____ME_ANN0">'SI tableau emploi.2'!$H$29</definedName>
    <definedName name="CRCAPHCPTEG__E201____VDMANN0">'SI tableau emploi.2'!$F$29</definedName>
    <definedName name="CRCAPHCPTEG__E203____BEXANN0">'SI tableau emploi.2'!$E$30</definedName>
    <definedName name="CRCAPHCPTEG__E203____MA_ANN0">'SI tableau emploi.2'!$I$30</definedName>
    <definedName name="CRCAPHCPTEG__E203____ME_ANN0">'SI tableau emploi.2'!$H$30</definedName>
    <definedName name="CRCAPHCPTEG__E203____VDMANN0">'SI tableau emploi.2'!$F$30</definedName>
    <definedName name="CRCAPHCPTEG__E205____BEXANN0">'SI tableau emploi.2'!$E$31</definedName>
    <definedName name="CRCAPHCPTEG__E205____MA_ANN0">'SI tableau emploi.2'!$I$31</definedName>
    <definedName name="CRCAPHCPTEG__E205____ME_ANN0">'SI tableau emploi.2'!$H$31</definedName>
    <definedName name="CRCAPHCPTEG__E205____VDMANN0">'SI tableau emploi.2'!$F$31</definedName>
    <definedName name="CRCAPHCPTEG__E206____BEXANN0">'SI tableau emploi.2'!$E$32</definedName>
    <definedName name="CRCAPHCPTEG__E206____MA_ANN0">'SI tableau emploi.2'!$I$32</definedName>
    <definedName name="CRCAPHCPTEG__E206____ME_ANN0">'SI tableau emploi.2'!$H$32</definedName>
    <definedName name="CRCAPHCPTEG__E206____VDMANN0">'SI tableau emploi.2'!$F$32</definedName>
    <definedName name="CRCAPHCPTEG__E207____BEXANN0">'SI tableau emploi.2'!$E$33</definedName>
    <definedName name="CRCAPHCPTEG__E207____MA_ANN0">'SI tableau emploi.2'!$I$33</definedName>
    <definedName name="CRCAPHCPTEG__E207____ME_ANN0">'SI tableau emploi.2'!$H$33</definedName>
    <definedName name="CRCAPHCPTEG__E207____VDMANN0">'SI tableau emploi.2'!$F$33</definedName>
    <definedName name="CRCAPHCPTEG__E208____BEXANN0">'SI tableau emploi.2'!$E$34</definedName>
    <definedName name="CRCAPHCPTEG__E208____MA_ANN0">'SI tableau emploi.2'!$I$34</definedName>
    <definedName name="CRCAPHCPTEG__E208____ME_ANN0">'SI tableau emploi.2'!$H$34</definedName>
    <definedName name="CRCAPHCPTEG__E208____VDMANN0">'SI tableau emploi.2'!$F$34</definedName>
    <definedName name="CRCAPHCPTEG__E211____BEXANN0">'SI tableau emploi.3'!$E$7</definedName>
    <definedName name="CRCAPHCPTEG__E211____MA_ANN0">'SI tableau emploi.3'!$I$7</definedName>
    <definedName name="CRCAPHCPTEG__E211____ME_ANN0">'SI tableau emploi.3'!$H$7</definedName>
    <definedName name="CRCAPHCPTEG__E211____VDMANN0">'SI tableau emploi.3'!$F$7</definedName>
    <definedName name="CRCAPHCPTEG__E212____BEXANN0">'SI tableau emploi.3'!$E$8</definedName>
    <definedName name="CRCAPHCPTEG__E212____MA_ANN0">'SI tableau emploi.3'!$I$8</definedName>
    <definedName name="CRCAPHCPTEG__E212____ME_ANN0">'SI tableau emploi.3'!$H$8</definedName>
    <definedName name="CRCAPHCPTEG__E212____VDMANN0">'SI tableau emploi.3'!$F$8</definedName>
    <definedName name="CRCAPHCPTEG__E213____BEXANN0">'SI tableau emploi.3'!$E$9</definedName>
    <definedName name="CRCAPHCPTEG__E213____MA_ANN0">'SI tableau emploi.3'!$I$9</definedName>
    <definedName name="CRCAPHCPTEG__E213____ME_ANN0">'SI tableau emploi.3'!$H$9</definedName>
    <definedName name="CRCAPHCPTEG__E213____VDMANN0">'SI tableau emploi.3'!$F$9</definedName>
    <definedName name="CRCAPHCPTEG__E214____BEXANN0">'SI tableau emploi.3'!$E$10</definedName>
    <definedName name="CRCAPHCPTEG__E214____MA_ANN0">'SI tableau emploi.3'!$I$10</definedName>
    <definedName name="CRCAPHCPTEG__E214____ME_ANN0">'SI tableau emploi.3'!$H$10</definedName>
    <definedName name="CRCAPHCPTEG__E214____VDMANN0">'SI tableau emploi.3'!$F$10</definedName>
    <definedName name="CRCAPHCPTEG__E215____BEXANN0">'SI tableau emploi.3'!$E$11</definedName>
    <definedName name="CRCAPHCPTEG__E215____MA_ANN0">'SI tableau emploi.3'!$I$11</definedName>
    <definedName name="CRCAPHCPTEG__E215____ME_ANN0">'SI tableau emploi.3'!$H$11</definedName>
    <definedName name="CRCAPHCPTEG__E215____VDMANN0">'SI tableau emploi.3'!$F$11</definedName>
    <definedName name="CRCAPHCPTEG__E216____BEXANN0">'SI tableau emploi.3'!$E$12</definedName>
    <definedName name="CRCAPHCPTEG__E216____MA_ANN0">'SI tableau emploi.3'!$I$12</definedName>
    <definedName name="CRCAPHCPTEG__E216____ME_ANN0">'SI tableau emploi.3'!$H$12</definedName>
    <definedName name="CRCAPHCPTEG__E216____VDMANN0">'SI tableau emploi.3'!$F$12</definedName>
    <definedName name="CRCAPHCPTEG__E2181___BEXANN0">'SI tableau emploi.3'!$E$13</definedName>
    <definedName name="CRCAPHCPTEG__E2181___MA_ANN0">'SI tableau emploi.3'!$I$13</definedName>
    <definedName name="CRCAPHCPTEG__E2181___ME_ANN0">'SI tableau emploi.3'!$H$13</definedName>
    <definedName name="CRCAPHCPTEG__E2181___VDMANN0">'SI tableau emploi.3'!$F$13</definedName>
    <definedName name="CRCAPHCPTEG__E2182___BEXANN0">'SI tableau emploi.3'!$E$14</definedName>
    <definedName name="CRCAPHCPTEG__E2182___MA_ANN0">'SI tableau emploi.3'!$I$14</definedName>
    <definedName name="CRCAPHCPTEG__E2182___ME_ANN0">'SI tableau emploi.3'!$H$14</definedName>
    <definedName name="CRCAPHCPTEG__E2182___VDMANN0">'SI tableau emploi.3'!$F$14</definedName>
    <definedName name="CRCAPHCPTEG__E2183___BEXANN0">'SI tableau emploi.3'!$E$15</definedName>
    <definedName name="CRCAPHCPTEG__E2183___MA_ANN0">'SI tableau emploi.3'!$I$15</definedName>
    <definedName name="CRCAPHCPTEG__E2183___ME_ANN0">'SI tableau emploi.3'!$H$15</definedName>
    <definedName name="CRCAPHCPTEG__E2183___VDMANN0">'SI tableau emploi.3'!$F$15</definedName>
    <definedName name="CRCAPHCPTEG__E2184___BEXANN0">'SI tableau emploi.3'!$E$16</definedName>
    <definedName name="CRCAPHCPTEG__E2184___MA_ANN0">'SI tableau emploi.3'!$I$16</definedName>
    <definedName name="CRCAPHCPTEG__E2184___ME_ANN0">'SI tableau emploi.3'!$H$16</definedName>
    <definedName name="CRCAPHCPTEG__E2184___VDMANN0">'SI tableau emploi.3'!$F$16</definedName>
    <definedName name="CRCAPHCPTEG__E2185___BEXANN0">'SI tableau emploi.3'!$E$17</definedName>
    <definedName name="CRCAPHCPTEG__E2185___MA_ANN0">'SI tableau emploi.3'!$I$17</definedName>
    <definedName name="CRCAPHCPTEG__E2185___ME_ANN0">'SI tableau emploi.3'!$H$17</definedName>
    <definedName name="CRCAPHCPTEG__E2185___VDMANN0">'SI tableau emploi.3'!$F$17</definedName>
    <definedName name="CRCAPHCPTEG__E2188___BEXANN0">'SI tableau emploi.3'!$E$18</definedName>
    <definedName name="CRCAPHCPTEG__E2188___MA_ANN0">'SI tableau emploi.3'!$I$18</definedName>
    <definedName name="CRCAPHCPTEG__E2188___ME_ANN0">'SI tableau emploi.3'!$H$18</definedName>
    <definedName name="CRCAPHCPTEG__E2188___VDMANN0">'SI tableau emploi.3'!$F$18</definedName>
    <definedName name="CRCAPHCPTEG__E221____BEXANN0">'SI tableau emploi.3'!$E$20</definedName>
    <definedName name="CRCAPHCPTEG__E221____MA_ANN0">'SI tableau emploi.3'!$I$20</definedName>
    <definedName name="CRCAPHCPTEG__E221____ME_ANN0">'SI tableau emploi.3'!$H$20</definedName>
    <definedName name="CRCAPHCPTEG__E221____VDMANN0">'SI tableau emploi.3'!$F$20</definedName>
    <definedName name="CRCAPHCPTEG__E222____BEXANN0">'SI tableau emploi.3'!$E$21</definedName>
    <definedName name="CRCAPHCPTEG__E222____MA_ANN0">'SI tableau emploi.3'!$I$21</definedName>
    <definedName name="CRCAPHCPTEG__E222____ME_ANN0">'SI tableau emploi.3'!$H$21</definedName>
    <definedName name="CRCAPHCPTEG__E222____VDMANN0">'SI tableau emploi.3'!$F$21</definedName>
    <definedName name="CRCAPHCPTEG__E223____BEXANN0">'SI tableau emploi.3'!$E$22</definedName>
    <definedName name="CRCAPHCPTEG__E223____MA_ANN0">'SI tableau emploi.3'!$I$22</definedName>
    <definedName name="CRCAPHCPTEG__E223____ME_ANN0">'SI tableau emploi.3'!$H$22</definedName>
    <definedName name="CRCAPHCPTEG__E223____VDMANN0">'SI tableau emploi.3'!$F$22</definedName>
    <definedName name="CRCAPHCPTEG__E224____BEXANN0">'SI tableau emploi.3'!$E$23</definedName>
    <definedName name="CRCAPHCPTEG__E224____MA_ANN0">'SI tableau emploi.3'!$I$23</definedName>
    <definedName name="CRCAPHCPTEG__E224____ME_ANN0">'SI tableau emploi.3'!$H$23</definedName>
    <definedName name="CRCAPHCPTEG__E224____VDMANN0">'SI tableau emploi.3'!$F$23</definedName>
    <definedName name="CRCAPHCPTEG__E225____BEXANN0">'SI tableau emploi.3'!$E$24</definedName>
    <definedName name="CRCAPHCPTEG__E225____MA_ANN0">'SI tableau emploi.3'!$I$24</definedName>
    <definedName name="CRCAPHCPTEG__E225____ME_ANN0">'SI tableau emploi.3'!$H$24</definedName>
    <definedName name="CRCAPHCPTEG__E225____VDMANN0">'SI tableau emploi.3'!$F$24</definedName>
    <definedName name="CRCAPHCPTEG__E226____BEXANN0">'SI tableau emploi.3'!$E$25</definedName>
    <definedName name="CRCAPHCPTEG__E226____MA_ANN0">'SI tableau emploi.3'!$I$25</definedName>
    <definedName name="CRCAPHCPTEG__E226____ME_ANN0">'SI tableau emploi.3'!$H$25</definedName>
    <definedName name="CRCAPHCPTEG__E226____VDMANN0">'SI tableau emploi.3'!$F$25</definedName>
    <definedName name="CRCAPHCPTEG__E228____BEXANN0">'SI tableau emploi.3'!$E$26</definedName>
    <definedName name="CRCAPHCPTEG__E228____MA_ANN0">'SI tableau emploi.3'!$I$26</definedName>
    <definedName name="CRCAPHCPTEG__E228____ME_ANN0">'SI tableau emploi.3'!$H$26</definedName>
    <definedName name="CRCAPHCPTEG__E228____VDMANN0">'SI tableau emploi.3'!$F$26</definedName>
    <definedName name="CRCAPHCPTEG__E229____BEXANN0">'SI tableau emploi.3'!$E$27</definedName>
    <definedName name="CRCAPHCPTEG__E229____MA_ANN0">'SI tableau emploi.3'!$I$27</definedName>
    <definedName name="CRCAPHCPTEG__E229____ME_ANN0">'SI tableau emploi.3'!$H$27</definedName>
    <definedName name="CRCAPHCPTEG__E229____VDMANN0">'SI tableau emploi.3'!$F$27</definedName>
    <definedName name="CRCAPHCPTEG__E2312___BEXANN0">'SI tableau emploi.3'!$E$29</definedName>
    <definedName name="CRCAPHCPTEG__E2312___MA_ANN0">'SI tableau emploi.3'!$I$29</definedName>
    <definedName name="CRCAPHCPTEG__E2312___ME_ANN0">'SI tableau emploi.3'!$H$29</definedName>
    <definedName name="CRCAPHCPTEG__E2312___VDMANN0">'SI tableau emploi.3'!$F$29</definedName>
    <definedName name="CRCAPHCPTEG__E2313___BEXANN0">'SI tableau emploi.3'!$E$30</definedName>
    <definedName name="CRCAPHCPTEG__E2313___MA_ANN0">'SI tableau emploi.3'!$I$30</definedName>
    <definedName name="CRCAPHCPTEG__E2313___ME_ANN0">'SI tableau emploi.3'!$H$30</definedName>
    <definedName name="CRCAPHCPTEG__E2313___VDMANN0">'SI tableau emploi.3'!$F$30</definedName>
    <definedName name="CRCAPHCPTEG__E2314___BEXANN0">'SI tableau emploi.3'!$E$31</definedName>
    <definedName name="CRCAPHCPTEG__E2314___MA_ANN0">'SI tableau emploi.3'!$I$31</definedName>
    <definedName name="CRCAPHCPTEG__E2314___ME_ANN0">'SI tableau emploi.3'!$H$31</definedName>
    <definedName name="CRCAPHCPTEG__E2314___VDMANN0">'SI tableau emploi.3'!$F$31</definedName>
    <definedName name="CRCAPHCPTEG__E2315___BEXANN0">'SI tableau emploi.3'!$E$32</definedName>
    <definedName name="CRCAPHCPTEG__E2315___MA_ANN0">'SI tableau emploi.3'!$I$32</definedName>
    <definedName name="CRCAPHCPTEG__E2315___ME_ANN0">'SI tableau emploi.3'!$H$32</definedName>
    <definedName name="CRCAPHCPTEG__E2315___VDMANN0">'SI tableau emploi.3'!$F$32</definedName>
    <definedName name="CRCAPHCPTEG__E2318___BEXANN0">'SI tableau emploi.3'!$E$33</definedName>
    <definedName name="CRCAPHCPTEG__E2318___MA_ANN0">'SI tableau emploi.3'!$I$33</definedName>
    <definedName name="CRCAPHCPTEG__E2318___ME_ANN0">'SI tableau emploi.3'!$H$33</definedName>
    <definedName name="CRCAPHCPTEG__E2318___VDMANN0">'SI tableau emploi.3'!$F$33</definedName>
    <definedName name="CRCAPHCPTEG__E232____BEXANN0">'SI tableau emploi.3'!$E$34</definedName>
    <definedName name="CRCAPHCPTEG__E232____MA_ANN0">'SI tableau emploi.3'!$I$34</definedName>
    <definedName name="CRCAPHCPTEG__E232____ME_ANN0">'SI tableau emploi.3'!$H$34</definedName>
    <definedName name="CRCAPHCPTEG__E232____VDMANN0">'SI tableau emploi.3'!$F$34</definedName>
    <definedName name="CRCAPHCPTEG__E235____BEXANN0">'SI tableau emploi.3'!$E$35</definedName>
    <definedName name="CRCAPHCPTEG__E235____MA_ANN0">'SI tableau emploi.3'!$I$35</definedName>
    <definedName name="CRCAPHCPTEG__E235____ME_ANN0">'SI tableau emploi.3'!$H$35</definedName>
    <definedName name="CRCAPHCPTEG__E235____VDMANN0">'SI tableau emploi.3'!$F$35</definedName>
    <definedName name="CRCAPHCPTEG__E237____BEXANN0">'SI tableau emploi.3'!$E$36</definedName>
    <definedName name="CRCAPHCPTEG__E237____MA_ANN0">'SI tableau emploi.3'!$I$36</definedName>
    <definedName name="CRCAPHCPTEG__E237____ME_ANN0">'SI tableau emploi.3'!$H$36</definedName>
    <definedName name="CRCAPHCPTEG__E237____VDMANN0">'SI tableau emploi.3'!$F$36</definedName>
    <definedName name="CRCAPHCPTEG__E238____BEXANN0">'SI tableau emploi.3'!$E$37</definedName>
    <definedName name="CRCAPHCPTEG__E238____MA_ANN0">'SI tableau emploi.3'!$I$37</definedName>
    <definedName name="CRCAPHCPTEG__E238____ME_ANN0">'SI tableau emploi.3'!$H$37</definedName>
    <definedName name="CRCAPHCPTEG__E238____VDMANN0">'SI tableau emploi.3'!$F$37</definedName>
    <definedName name="CRCAPHCPTEG__E24_____BEXANN0">'SI tableau emploi.3'!$E$39</definedName>
    <definedName name="CRCAPHCPTEG__E24_____MA_ANN0">'SI tableau emploi.3'!$I$39</definedName>
    <definedName name="CRCAPHCPTEG__E24_____ME_ANN0">'SI tableau emploi.3'!$H$39</definedName>
    <definedName name="CRCAPHCPTEG__E24_____VDMANN0">'SI tableau emploi.3'!$F$39</definedName>
    <definedName name="CRCAPHCPTEG__E26_____BEXANN0">'SI tableau emploi.4'!$E$7</definedName>
    <definedName name="CRCAPHCPTEG__E26_____MA_ANN0">'SI tableau emploi.4'!$I$7</definedName>
    <definedName name="CRCAPHCPTEG__E26_____ME_ANN0">'SI tableau emploi.4'!$H$7</definedName>
    <definedName name="CRCAPHCPTEG__E26_____VDMANN0">'SI tableau emploi.4'!$F$7</definedName>
    <definedName name="CRCAPHCPTEG__E271____BEXANN0">'SI tableau emploi.4'!$E$10</definedName>
    <definedName name="CRCAPHCPTEG__E271____MA_ANN0">'SI tableau emploi.4'!$I$10</definedName>
    <definedName name="CRCAPHCPTEG__E271____ME_ANN0">'SI tableau emploi.4'!$H$10</definedName>
    <definedName name="CRCAPHCPTEG__E271____VDMANN0">'SI tableau emploi.4'!$F$10</definedName>
    <definedName name="CRCAPHCPTEG__E272____BEXANN0">'SI tableau emploi.4'!$E$11</definedName>
    <definedName name="CRCAPHCPTEG__E272____MA_ANN0">'SI tableau emploi.4'!$I$11</definedName>
    <definedName name="CRCAPHCPTEG__E272____ME_ANN0">'SI tableau emploi.4'!$H$11</definedName>
    <definedName name="CRCAPHCPTEG__E272____VDMANN0">'SI tableau emploi.4'!$F$11</definedName>
    <definedName name="CRCAPHCPTEG__E273____BEXANN0">'SI tableau emploi.4'!$E$12</definedName>
    <definedName name="CRCAPHCPTEG__E273____MA_ANN0">'SI tableau emploi.4'!$I$12</definedName>
    <definedName name="CRCAPHCPTEG__E273____ME_ANN0">'SI tableau emploi.4'!$H$12</definedName>
    <definedName name="CRCAPHCPTEG__E273____VDMANN0">'SI tableau emploi.4'!$F$12</definedName>
    <definedName name="CRCAPHCPTEG__E274____BEXANN0">'SI tableau emploi.4'!$E$13</definedName>
    <definedName name="CRCAPHCPTEG__E274____MA_ANN0">'SI tableau emploi.4'!$I$13</definedName>
    <definedName name="CRCAPHCPTEG__E274____ME_ANN0">'SI tableau emploi.4'!$H$13</definedName>
    <definedName name="CRCAPHCPTEG__E274____VDMANN0">'SI tableau emploi.4'!$F$13</definedName>
    <definedName name="CRCAPHCPTEG__E275____BEXANN0">'SI tableau emploi.4'!$E$14</definedName>
    <definedName name="CRCAPHCPTEG__E275____MA_ANN0">'SI tableau emploi.4'!$I$14</definedName>
    <definedName name="CRCAPHCPTEG__E275____ME_ANN0">'SI tableau emploi.4'!$H$14</definedName>
    <definedName name="CRCAPHCPTEG__E275____VDMANN0">'SI tableau emploi.4'!$F$14</definedName>
    <definedName name="CRCAPHCPTEG__E2761___BEXANN0">'SI tableau emploi.4'!$E$15</definedName>
    <definedName name="CRCAPHCPTEG__E2761___MA_ANN0">'SI tableau emploi.4'!$I$15</definedName>
    <definedName name="CRCAPHCPTEG__E2761___ME_ANN0">'SI tableau emploi.4'!$H$15</definedName>
    <definedName name="CRCAPHCPTEG__E2761___VDMANN0">'SI tableau emploi.4'!$F$15</definedName>
    <definedName name="CRCAPHCPTEG__E2768___BEXANN0">'SI tableau emploi.4'!$E$16</definedName>
    <definedName name="CRCAPHCPTEG__E2768___MA_ANN0">'SI tableau emploi.4'!$I$16</definedName>
    <definedName name="CRCAPHCPTEG__E2768___ME_ANN0">'SI tableau emploi.4'!$H$16</definedName>
    <definedName name="CRCAPHCPTEG__E2768___VDMANN0">'SI tableau emploi.4'!$F$16</definedName>
    <definedName name="CRCAPHCPTEG__E279____BEXANN0">'SI tableau emploi.4'!$E$17</definedName>
    <definedName name="CRCAPHCPTEG__E279____MA_ANN0">'SI tableau emploi.4'!$I$17</definedName>
    <definedName name="CRCAPHCPTEG__E279____ME_ANN0">'SI tableau emploi.4'!$H$17</definedName>
    <definedName name="CRCAPHCPTEG__E279____VDMANN0">'SI tableau emploi.4'!$F$17</definedName>
    <definedName name="CRCAPHCPTEG__E280____BEXANN0">'SI tableau emploi.4'!$E$20</definedName>
    <definedName name="CRCAPHCPTEG__E280____MA_ANN0">'SI tableau emploi.4'!$I$20</definedName>
    <definedName name="CRCAPHCPTEG__E280____ME_ANN0">'SI tableau emploi.4'!$H$20</definedName>
    <definedName name="CRCAPHCPTEG__E280____VDMANN0">'SI tableau emploi.4'!$F$20</definedName>
    <definedName name="CRCAPHCPTEG__E2811___BEXANN0">'SI tableau emploi.4'!$E$21</definedName>
    <definedName name="CRCAPHCPTEG__E2811___MA_ANN0">'SI tableau emploi.4'!$I$21</definedName>
    <definedName name="CRCAPHCPTEG__E2811___ME_ANN0">'SI tableau emploi.4'!$H$21</definedName>
    <definedName name="CRCAPHCPTEG__E2811___VDMANN0">'SI tableau emploi.4'!$F$21</definedName>
    <definedName name="CRCAPHCPTEG__E2812___BEXANN0">'SI tableau emploi.4'!$E$22</definedName>
    <definedName name="CRCAPHCPTEG__E2812___MA_ANN0">'SI tableau emploi.4'!$I$22</definedName>
    <definedName name="CRCAPHCPTEG__E2812___ME_ANN0">'SI tableau emploi.4'!$H$22</definedName>
    <definedName name="CRCAPHCPTEG__E2812___VDMANN0">'SI tableau emploi.4'!$F$22</definedName>
    <definedName name="CRCAPHCPTEG__E2813___BEXANN0">'SI tableau emploi.4'!$E$23</definedName>
    <definedName name="CRCAPHCPTEG__E2813___MA_ANN0">'SI tableau emploi.4'!$I$23</definedName>
    <definedName name="CRCAPHCPTEG__E2813___ME_ANN0">'SI tableau emploi.4'!$H$23</definedName>
    <definedName name="CRCAPHCPTEG__E2813___VDMANN0">'SI tableau emploi.4'!$F$23</definedName>
    <definedName name="CRCAPHCPTEG__E2814___BEXANN0">'SI tableau emploi.4'!$E$24</definedName>
    <definedName name="CRCAPHCPTEG__E2814___MA_ANN0">'SI tableau emploi.4'!$I$24</definedName>
    <definedName name="CRCAPHCPTEG__E2814___ME_ANN0">'SI tableau emploi.4'!$H$24</definedName>
    <definedName name="CRCAPHCPTEG__E2814___VDMANN0">'SI tableau emploi.4'!$F$24</definedName>
    <definedName name="CRCAPHCPTEG__E2815___BEXANN0">'SI tableau emploi.4'!$E$25</definedName>
    <definedName name="CRCAPHCPTEG__E2815___MA_ANN0">'SI tableau emploi.4'!$I$25</definedName>
    <definedName name="CRCAPHCPTEG__E2815___ME_ANN0">'SI tableau emploi.4'!$H$25</definedName>
    <definedName name="CRCAPHCPTEG__E2815___VDMANN0">'SI tableau emploi.4'!$F$25</definedName>
    <definedName name="CRCAPHCPTEG__E2818___BEXANN0">'SI tableau emploi.4'!$E$26</definedName>
    <definedName name="CRCAPHCPTEG__E2818___MA_ANN0">'SI tableau emploi.4'!$I$26</definedName>
    <definedName name="CRCAPHCPTEG__E2818___ME_ANN0">'SI tableau emploi.4'!$H$26</definedName>
    <definedName name="CRCAPHCPTEG__E2818___VDMANN0">'SI tableau emploi.4'!$F$26</definedName>
    <definedName name="CRCAPHCPTEG__E282____BEXANN0">'SI tableau emploi.4'!$E$27</definedName>
    <definedName name="CRCAPHCPTEG__E282____MA_ANN0">'SI tableau emploi.4'!$I$27</definedName>
    <definedName name="CRCAPHCPTEG__E282____ME_ANN0">'SI tableau emploi.4'!$H$27</definedName>
    <definedName name="CRCAPHCPTEG__E282____VDMANN0">'SI tableau emploi.4'!$F$27</definedName>
    <definedName name="CRCAPHCPTEG__E290____BEXANN0">'SI tableau emploi.5'!$E$7</definedName>
    <definedName name="CRCAPHCPTEG__E290____MA_ANN0">'SI tableau emploi.5'!$I$7</definedName>
    <definedName name="CRCAPHCPTEG__E290____ME_ANN0">'SI tableau emploi.5'!$H$7</definedName>
    <definedName name="CRCAPHCPTEG__E290____VDMANN0">'SI tableau emploi.5'!$F$7</definedName>
    <definedName name="CRCAPHCPTEG__E291____BEXANN0">'SI tableau emploi.5'!$E$8</definedName>
    <definedName name="CRCAPHCPTEG__E291____MA_ANN0">'SI tableau emploi.5'!$I$8</definedName>
    <definedName name="CRCAPHCPTEG__E291____ME_ANN0">'SI tableau emploi.5'!$H$8</definedName>
    <definedName name="CRCAPHCPTEG__E291____VDMANN0">'SI tableau emploi.5'!$F$8</definedName>
    <definedName name="CRCAPHCPTEG__E292____BEXANN0">'SI tableau emploi.5'!$E$9</definedName>
    <definedName name="CRCAPHCPTEG__E292____MA_ANN0">'SI tableau emploi.5'!$I$9</definedName>
    <definedName name="CRCAPHCPTEG__E292____ME_ANN0">'SI tableau emploi.5'!$H$9</definedName>
    <definedName name="CRCAPHCPTEG__E292____VDMANN0">'SI tableau emploi.5'!$F$9</definedName>
    <definedName name="CRCAPHCPTEG__E293____BEXANN0">'SI tableau emploi.5'!$E$10</definedName>
    <definedName name="CRCAPHCPTEG__E293____MA_ANN0">'SI tableau emploi.5'!$I$10</definedName>
    <definedName name="CRCAPHCPTEG__E293____ME_ANN0">'SI tableau emploi.5'!$H$10</definedName>
    <definedName name="CRCAPHCPTEG__E293____VDMANN0">'SI tableau emploi.5'!$F$10</definedName>
    <definedName name="CRCAPHCPTEG__E296____BEXANN0">'SI tableau emploi.5'!$E$11</definedName>
    <definedName name="CRCAPHCPTEG__E296____MA_ANN0">'SI tableau emploi.5'!$I$11</definedName>
    <definedName name="CRCAPHCPTEG__E296____ME_ANN0">'SI tableau emploi.5'!$H$11</definedName>
    <definedName name="CRCAPHCPTEG__E296____VDMANN0">'SI tableau emploi.5'!$F$11</definedName>
    <definedName name="CRCAPHCPTEG__E297____BEXANN0">'SI tableau emploi.5'!$E$12</definedName>
    <definedName name="CRCAPHCPTEG__E297____MA_ANN0">'SI tableau emploi.5'!$I$12</definedName>
    <definedName name="CRCAPHCPTEG__E297____ME_ANN0">'SI tableau emploi.5'!$H$12</definedName>
    <definedName name="CRCAPHCPTEG__E297____VDMANN0">'SI tableau emploi.5'!$F$12</definedName>
    <definedName name="CRCAPHCPTEG__E39_____BEXANN0">'SI tableau emploi.5'!$E$15</definedName>
    <definedName name="CRCAPHCPTEG__E39_____MA_ANN0">'SI tableau emploi.5'!$I$15</definedName>
    <definedName name="CRCAPHCPTEG__E39_____ME_ANN0">'SI tableau emploi.5'!$H$15</definedName>
    <definedName name="CRCAPHCPTEG__E39_____VDMANN0">'SI tableau emploi.5'!$F$15</definedName>
    <definedName name="CRCAPHCPTEG__E481____BEXANN0">'SI tableau emploi.5'!$E$17</definedName>
    <definedName name="CRCAPHCPTEG__E481____MA_ANN0">'SI tableau emploi.5'!$I$17</definedName>
    <definedName name="CRCAPHCPTEG__E481____ME_ANN0">'SI tableau emploi.5'!$H$17</definedName>
    <definedName name="CRCAPHCPTEG__E481____VDMANN0">'SI tableau emploi.5'!$F$17</definedName>
    <definedName name="CRCAPHCPTEG__E49_____BEXANN0">'SI tableau emploi.5'!$E$19</definedName>
    <definedName name="CRCAPHCPTEG__E49_____MA_ANN0">'SI tableau emploi.5'!$I$19</definedName>
    <definedName name="CRCAPHCPTEG__E49_____ME_ANN0">'SI tableau emploi.5'!$H$19</definedName>
    <definedName name="CRCAPHCPTEG__E49_____VDMANN0">'SI tableau emploi.5'!$F$19</definedName>
    <definedName name="CRCAPHCPTEG__E59_____BEXANN0">'SI tableau emploi.5'!$E$21</definedName>
    <definedName name="CRCAPHCPTEG__E59_____MA_ANN0">'SI tableau emploi.5'!$I$21</definedName>
    <definedName name="CRCAPHCPTEG__E59_____ME_ANN0">'SI tableau emploi.5'!$H$21</definedName>
    <definedName name="CRCAPHCPTEG__E59_____VDMANN0">'SI tableau emploi.5'!$F$21</definedName>
    <definedName name="CRCAPHCPTEG__EXCEDEXPBEXANN0">'Produits expl. 3'!$F$38</definedName>
    <definedName name="CRCAPHCPTEG__EXCEDEXPCAPANN0">'Produits expl. 3'!$I$38</definedName>
    <definedName name="CRCAPHCPTEG__EXCEDEXPCARANM1">'Produits expl. 3'!$E$38</definedName>
    <definedName name="CRCAPHCPTEG__EXCEDEXPCARANN0">'Produits expl. 3'!$L$38</definedName>
    <definedName name="CRCAPHCPTEG__EXCEDEXPVDMANN0">'Produits expl. 3'!$G$38</definedName>
    <definedName name="CRCAPHCPTEG__P1064___CAPANN0">Résultat!$F$20</definedName>
    <definedName name="CRCAPHCPTEG__P1064___CARANN0">Résultat!$G$20</definedName>
    <definedName name="CRCAPHCPTEG__P10682__CAPANN0">Résultat!$F$21</definedName>
    <definedName name="CRCAPHCPTEG__P10682__CARANN0">Résultat!$G$21</definedName>
    <definedName name="CRCAPHCPTEG__P10683__CAPANN0">Résultat!$F$22</definedName>
    <definedName name="CRCAPHCPTEG__P10683__CARANN0">Résultat!$G$22</definedName>
    <definedName name="CRCAPHCPTEG__P10685__CAPANN0">Résultat!$F$23</definedName>
    <definedName name="CRCAPHCPTEG__P10685__CARANN0">Résultat!$G$23</definedName>
    <definedName name="CRCAPHCPTEG__P10686__CAPANN0">Résultat!$F$24</definedName>
    <definedName name="CRCAPHCPTEG__P10686__CARANN0">Résultat!$G$24</definedName>
    <definedName name="CRCAPHCPTEG__P10687__CAPANN0">Résultat!$F$25</definedName>
    <definedName name="CRCAPHCPTEG__P10687__CARANN0">Résultat!$G$25</definedName>
    <definedName name="CRCAPHCPTEG__P114____CAPANN0">Résultat!$F$29</definedName>
    <definedName name="CRCAPHCPTEG__P114____CARANN0">Résultat!$G$29</definedName>
    <definedName name="CRCAPHCPTEG__P11510__CAPANN0">Résultat!$F$26</definedName>
    <definedName name="CRCAPHCPTEG__P11510__CARANN0">Résultat!$G$26</definedName>
    <definedName name="CRCAPHCPTEG__P11511__CAPANN0">Résultat!$F$27</definedName>
    <definedName name="CRCAPHCPTEG__P11511__CARANN0">Résultat!$G$27</definedName>
    <definedName name="CRCAPHCPTEG__P11519__CAPANN0">Résultat!$F$28</definedName>
    <definedName name="CRCAPHCPTEG__P11519__CARANN0">Résultat!$G$28</definedName>
    <definedName name="CRCAPHCPTEG__R001____BEXANN0">'SI tableau ressources.5'!$E$30</definedName>
    <definedName name="CRCAPHCPTEG__R001____MA_ANN0">'SI tableau ressources.5'!$I$30</definedName>
    <definedName name="CRCAPHCPTEG__R001____ME_ANN0">'SI tableau ressources.5'!$H$30</definedName>
    <definedName name="CRCAPHCPTEG__R001____VDMANN0">'SI tableau ressources.5'!$F$30</definedName>
    <definedName name="CRCAPHCPTEG__R004____BEXANN0">'SI tableau ressources.5'!$E$31</definedName>
    <definedName name="CRCAPHCPTEG__R004____MA_ANN0">'SI tableau ressources.5'!$I$31</definedName>
    <definedName name="CRCAPHCPTEG__R004____ME_ANN0">'SI tableau ressources.5'!$H$31</definedName>
    <definedName name="CRCAPHCPTEG__R004____VDMANN0">'SI tableau ressources.5'!$F$31</definedName>
    <definedName name="CRCAPHCPTEG__R007____BEXANN0">'SI tableau ressources.5'!$E$32</definedName>
    <definedName name="CRCAPHCPTEG__R007____MA_ANN0">'SI tableau ressources.5'!$I$32</definedName>
    <definedName name="CRCAPHCPTEG__R007____ME_ANN0">'SI tableau ressources.5'!$H$32</definedName>
    <definedName name="CRCAPHCPTEG__R007____VDMANN0">'SI tableau ressources.5'!$F$32</definedName>
    <definedName name="CRCAPHCPTEG__R102____BEXANN0">'SI tableau ressources.1'!$E$7</definedName>
    <definedName name="CRCAPHCPTEG__R102____MA_ANN0">'SI tableau ressources.1'!$I$7</definedName>
    <definedName name="CRCAPHCPTEG__R102____ME_ANN0">'SI tableau ressources.1'!$H$7</definedName>
    <definedName name="CRCAPHCPTEG__R102____VDMANN0">'SI tableau ressources.1'!$F$7</definedName>
    <definedName name="CRCAPHCPTEG__R103____BEXANN0">'SI tableau ressources.1'!$E$8</definedName>
    <definedName name="CRCAPHCPTEG__R103____MA_ANN0">'SI tableau ressources.1'!$I$8</definedName>
    <definedName name="CRCAPHCPTEG__R103____ME_ANN0">'SI tableau ressources.1'!$H$8</definedName>
    <definedName name="CRCAPHCPTEG__R103____VDMANN0">'SI tableau ressources.1'!$F$8</definedName>
    <definedName name="CRCAPHCPTEG__R105____BEXANN0">'SI tableau ressources.1'!$E$9</definedName>
    <definedName name="CRCAPHCPTEG__R105____MA_ANN0">'SI tableau ressources.1'!$I$9</definedName>
    <definedName name="CRCAPHCPTEG__R105____ME_ANN0">'SI tableau ressources.1'!$H$9</definedName>
    <definedName name="CRCAPHCPTEG__R105____VDMANN0">'SI tableau ressources.1'!$F$9</definedName>
    <definedName name="CRCAPHCPTEG__R106____BEXANN0">'SI tableau ressources.1'!$E$10</definedName>
    <definedName name="CRCAPHCPTEG__R106____MA_ANN0">'SI tableau ressources.1'!$I$10</definedName>
    <definedName name="CRCAPHCPTEG__R106____ME_ANN0">'SI tableau ressources.1'!$H$10</definedName>
    <definedName name="CRCAPHCPTEG__R106____VDMANN0">'SI tableau ressources.1'!$F$10</definedName>
    <definedName name="CRCAPHCPTEG__R1161___BEXANN0">'SI tableau ressources.1'!$E$13</definedName>
    <definedName name="CRCAPHCPTEG__R1161___MA_ANN0">'SI tableau ressources.1'!$I$13</definedName>
    <definedName name="CRCAPHCPTEG__R1161___ME_ANN0">'SI tableau ressources.1'!$H$13</definedName>
    <definedName name="CRCAPHCPTEG__R1161___VDMANN0">'SI tableau ressources.1'!$F$13</definedName>
    <definedName name="CRCAPHCPTEG__R131____BEXANN0">'SI tableau ressources.1'!$E$16</definedName>
    <definedName name="CRCAPHCPTEG__R131____MA_ANN0">'SI tableau ressources.1'!$I$16</definedName>
    <definedName name="CRCAPHCPTEG__R131____ME_ANN0">'SI tableau ressources.1'!$H$16</definedName>
    <definedName name="CRCAPHCPTEG__R131____VDMANN0">'SI tableau ressources.1'!$F$16</definedName>
    <definedName name="CRCAPHCPTEG__R138____BEXANN0">'SI tableau ressources.1'!$E$17</definedName>
    <definedName name="CRCAPHCPTEG__R138____MA_ANN0">'SI tableau ressources.1'!$I$17</definedName>
    <definedName name="CRCAPHCPTEG__R138____ME_ANN0">'SI tableau ressources.1'!$H$17</definedName>
    <definedName name="CRCAPHCPTEG__R138____VDMANN0">'SI tableau ressources.1'!$F$17</definedName>
    <definedName name="CRCAPHCPTEG__R139____BEXANN0">'SI tableau ressources.1'!$E$18</definedName>
    <definedName name="CRCAPHCPTEG__R139____MA_ANN0">'SI tableau ressources.1'!$I$18</definedName>
    <definedName name="CRCAPHCPTEG__R139____ME_ANN0">'SI tableau ressources.1'!$H$18</definedName>
    <definedName name="CRCAPHCPTEG__R139____VDMANN0">'SI tableau ressources.1'!$F$18</definedName>
    <definedName name="CRCAPHCPTEG__R1411___BEXANN0">'SI tableau ressources.1'!$E$21</definedName>
    <definedName name="CRCAPHCPTEG__R1411___MA_ANN0">'SI tableau ressources.1'!$I$21</definedName>
    <definedName name="CRCAPHCPTEG__R1411___ME_ANN0">'SI tableau ressources.1'!$H$21</definedName>
    <definedName name="CRCAPHCPTEG__R1411___VDMANN0">'SI tableau ressources.1'!$F$21</definedName>
    <definedName name="CRCAPHCPTEG__R142____BEXANN0">'SI tableau ressources.1'!$E$22</definedName>
    <definedName name="CRCAPHCPTEG__R142____MA_ANN0">'SI tableau ressources.1'!$I$22</definedName>
    <definedName name="CRCAPHCPTEG__R142____ME_ANN0">'SI tableau ressources.1'!$H$22</definedName>
    <definedName name="CRCAPHCPTEG__R142____VDMANN0">'SI tableau ressources.1'!$F$22</definedName>
    <definedName name="CRCAPHCPTEG__R144____BEXANN0">'SI tableau ressources.1'!$E$23</definedName>
    <definedName name="CRCAPHCPTEG__R144____MA_ANN0">'SI tableau ressources.1'!$I$23</definedName>
    <definedName name="CRCAPHCPTEG__R144____ME_ANN0">'SI tableau ressources.1'!$H$23</definedName>
    <definedName name="CRCAPHCPTEG__R144____VDMANN0">'SI tableau ressources.1'!$F$23</definedName>
    <definedName name="CRCAPHCPTEG__R145____BEXANN0">'SI tableau ressources.1'!$E$24</definedName>
    <definedName name="CRCAPHCPTEG__R145____MA_ANN0">'SI tableau ressources.1'!$I$24</definedName>
    <definedName name="CRCAPHCPTEG__R145____ME_ANN0">'SI tableau ressources.1'!$H$24</definedName>
    <definedName name="CRCAPHCPTEG__R145____VDMANN0">'SI tableau ressources.1'!$F$24</definedName>
    <definedName name="CRCAPHCPTEG__R146____BEXANN0">'SI tableau ressources.1'!$E$25</definedName>
    <definedName name="CRCAPHCPTEG__R146____MA_ANN0">'SI tableau ressources.1'!$I$25</definedName>
    <definedName name="CRCAPHCPTEG__R146____ME_ANN0">'SI tableau ressources.1'!$H$25</definedName>
    <definedName name="CRCAPHCPTEG__R146____VDMANN0">'SI tableau ressources.1'!$F$25</definedName>
    <definedName name="CRCAPHCPTEG__R147____BEXANN0">'SI tableau ressources.1'!$E$26</definedName>
    <definedName name="CRCAPHCPTEG__R147____MA_ANN0">'SI tableau ressources.1'!$I$26</definedName>
    <definedName name="CRCAPHCPTEG__R147____ME_ANN0">'SI tableau ressources.1'!$H$26</definedName>
    <definedName name="CRCAPHCPTEG__R147____VDMANN0">'SI tableau ressources.1'!$F$26</definedName>
    <definedName name="CRCAPHCPTEG__R148____BEXANN0">'SI tableau ressources.1'!$E$27</definedName>
    <definedName name="CRCAPHCPTEG__R148____MA_ANN0">'SI tableau ressources.1'!$I$27</definedName>
    <definedName name="CRCAPHCPTEG__R148____ME_ANN0">'SI tableau ressources.1'!$H$27</definedName>
    <definedName name="CRCAPHCPTEG__R148____VDMANN0">'SI tableau ressources.1'!$F$27</definedName>
    <definedName name="CRCAPHCPTEG__R14861__BEXANN0">'SI tableau ressources.1'!$E$28</definedName>
    <definedName name="CRCAPHCPTEG__R14861__MA_ANN0">'SI tableau ressources.1'!$I$28</definedName>
    <definedName name="CRCAPHCPTEG__R14861__ME_ANN0">'SI tableau ressources.1'!$H$28</definedName>
    <definedName name="CRCAPHCPTEG__R14861__VDMANN0">'SI tableau ressources.1'!$F$28</definedName>
    <definedName name="CRCAPHCPTEG__R14862__BEXANN0">'SI tableau ressources.1'!$E$29</definedName>
    <definedName name="CRCAPHCPTEG__R14862__MA_ANN0">'SI tableau ressources.1'!$I$29</definedName>
    <definedName name="CRCAPHCPTEG__R14862__ME_ANN0">'SI tableau ressources.1'!$H$29</definedName>
    <definedName name="CRCAPHCPTEG__R14862__VDMANN0">'SI tableau ressources.1'!$F$29</definedName>
    <definedName name="CRCAPHCPTEG__R151____BEXANN0">'SI tableau ressources.1'!$E$32</definedName>
    <definedName name="CRCAPHCPTEG__R151____MA_ANN0">'SI tableau ressources.1'!$I$32</definedName>
    <definedName name="CRCAPHCPTEG__R151____ME_ANN0">'SI tableau ressources.1'!$H$32</definedName>
    <definedName name="CRCAPHCPTEG__R151____VDMANN0">'SI tableau ressources.1'!$F$32</definedName>
    <definedName name="CRCAPHCPTEG__R152____BEXANN0">'SI tableau ressources.1'!$E$33</definedName>
    <definedName name="CRCAPHCPTEG__R152____MA_ANN0">'SI tableau ressources.1'!$I$33</definedName>
    <definedName name="CRCAPHCPTEG__R152____ME_ANN0">'SI tableau ressources.1'!$H$33</definedName>
    <definedName name="CRCAPHCPTEG__R152____VDMANN0">'SI tableau ressources.1'!$F$33</definedName>
    <definedName name="CRCAPHCPTEG__R153____BEXANN0">'SI tableau ressources.1'!$E$34</definedName>
    <definedName name="CRCAPHCPTEG__R153____MA_ANN0">'SI tableau ressources.1'!$I$34</definedName>
    <definedName name="CRCAPHCPTEG__R153____ME_ANN0">'SI tableau ressources.1'!$H$34</definedName>
    <definedName name="CRCAPHCPTEG__R153____VDMANN0">'SI tableau ressources.1'!$F$34</definedName>
    <definedName name="CRCAPHCPTEG__R155____BEXANN0">'SI tableau ressources.1'!$E$35</definedName>
    <definedName name="CRCAPHCPTEG__R155____MA_ANN0">'SI tableau ressources.1'!$I$35</definedName>
    <definedName name="CRCAPHCPTEG__R155____ME_ANN0">'SI tableau ressources.1'!$H$35</definedName>
    <definedName name="CRCAPHCPTEG__R155____VDMANN0">'SI tableau ressources.1'!$F$35</definedName>
    <definedName name="CRCAPHCPTEG__R157____BEXANN0">'SI tableau ressources.1'!$E$36</definedName>
    <definedName name="CRCAPHCPTEG__R157____MA_ANN0">'SI tableau ressources.1'!$I$36</definedName>
    <definedName name="CRCAPHCPTEG__R157____ME_ANN0">'SI tableau ressources.1'!$H$36</definedName>
    <definedName name="CRCAPHCPTEG__R157____VDMANN0">'SI tableau ressources.1'!$F$36</definedName>
    <definedName name="CRCAPHCPTEG__R158____BEXANN0">'SI tableau ressources.1'!$E$37</definedName>
    <definedName name="CRCAPHCPTEG__R158____MA_ANN0">'SI tableau ressources.1'!$I$37</definedName>
    <definedName name="CRCAPHCPTEG__R158____ME_ANN0">'SI tableau ressources.1'!$H$37</definedName>
    <definedName name="CRCAPHCPTEG__R158____VDMANN0">'SI tableau ressources.1'!$F$37</definedName>
    <definedName name="CRCAPHCPTEG__R163____BEXANN0">'SI tableau ressources.2'!$E$7</definedName>
    <definedName name="CRCAPHCPTEG__R163____MA_ANN0">'SI tableau ressources.2'!$I$7</definedName>
    <definedName name="CRCAPHCPTEG__R163____ME_ANN0">'SI tableau ressources.2'!$H$7</definedName>
    <definedName name="CRCAPHCPTEG__R163____VDMANN0">'SI tableau ressources.2'!$F$7</definedName>
    <definedName name="CRCAPHCPTEG__R164____BEXANN0">'SI tableau ressources.2'!$E$8</definedName>
    <definedName name="CRCAPHCPTEG__R164____MA_ANN0">'SI tableau ressources.2'!$I$8</definedName>
    <definedName name="CRCAPHCPTEG__R164____ME_ANN0">'SI tableau ressources.2'!$H$8</definedName>
    <definedName name="CRCAPHCPTEG__R164____VDMANN0">'SI tableau ressources.2'!$F$8</definedName>
    <definedName name="CRCAPHCPTEG__R165____BEXANN0">'SI tableau ressources.2'!$E$9</definedName>
    <definedName name="CRCAPHCPTEG__R165____MA_ANN0">'SI tableau ressources.2'!$I$9</definedName>
    <definedName name="CRCAPHCPTEG__R165____ME_ANN0">'SI tableau ressources.2'!$H$9</definedName>
    <definedName name="CRCAPHCPTEG__R165____VDMANN0">'SI tableau ressources.2'!$F$9</definedName>
    <definedName name="CRCAPHCPTEG__R166____BEXANN0">'SI tableau ressources.2'!$E$10</definedName>
    <definedName name="CRCAPHCPTEG__R166____MA_ANN0">'SI tableau ressources.2'!$I$10</definedName>
    <definedName name="CRCAPHCPTEG__R166____ME_ANN0">'SI tableau ressources.2'!$H$10</definedName>
    <definedName name="CRCAPHCPTEG__R166____VDMANN0">'SI tableau ressources.2'!$F$10</definedName>
    <definedName name="CRCAPHCPTEG__R167____BEXANN0">'SI tableau ressources.2'!$E$11</definedName>
    <definedName name="CRCAPHCPTEG__R167____MA_ANN0">'SI tableau ressources.2'!$I$11</definedName>
    <definedName name="CRCAPHCPTEG__R167____ME_ANN0">'SI tableau ressources.2'!$H$11</definedName>
    <definedName name="CRCAPHCPTEG__R167____VDMANN0">'SI tableau ressources.2'!$F$11</definedName>
    <definedName name="CRCAPHCPTEG__R168____BEXANN0">'SI tableau ressources.2'!$E$12</definedName>
    <definedName name="CRCAPHCPTEG__R168____MA_ANN0">'SI tableau ressources.2'!$I$12</definedName>
    <definedName name="CRCAPHCPTEG__R168____ME_ANN0">'SI tableau ressources.2'!$H$12</definedName>
    <definedName name="CRCAPHCPTEG__R168____VDMANN0">'SI tableau ressources.2'!$F$12</definedName>
    <definedName name="CRCAPHCPTEG__R169____BEXANN0">'SI tableau ressources.2'!$E$13</definedName>
    <definedName name="CRCAPHCPTEG__R169____MA_ANN0">'SI tableau ressources.2'!$I$13</definedName>
    <definedName name="CRCAPHCPTEG__R169____ME_ANN0">'SI tableau ressources.2'!$H$13</definedName>
    <definedName name="CRCAPHCPTEG__R169____VDMANN0">'SI tableau ressources.2'!$F$13</definedName>
    <definedName name="CRCAPHCPTEG__R171____BEXANN0">'SI tableau ressources.2'!$E$16</definedName>
    <definedName name="CRCAPHCPTEG__R171____MA_ANN0">'SI tableau ressources.2'!$I$16</definedName>
    <definedName name="CRCAPHCPTEG__R171____ME_ANN0">'SI tableau ressources.2'!$H$16</definedName>
    <definedName name="CRCAPHCPTEG__R171____VDMANN0">'SI tableau ressources.2'!$F$16</definedName>
    <definedName name="CRCAPHCPTEG__R174____BEXANN0">'SI tableau ressources.2'!$E$17</definedName>
    <definedName name="CRCAPHCPTEG__R174____MA_ANN0">'SI tableau ressources.2'!$I$17</definedName>
    <definedName name="CRCAPHCPTEG__R174____ME_ANN0">'SI tableau ressources.2'!$H$17</definedName>
    <definedName name="CRCAPHCPTEG__R174____VDMANN0">'SI tableau ressources.2'!$F$17</definedName>
    <definedName name="CRCAPHCPTEG__R178____BEXANN0">'SI tableau ressources.2'!$E$18</definedName>
    <definedName name="CRCAPHCPTEG__R178____MA_ANN0">'SI tableau ressources.2'!$I$18</definedName>
    <definedName name="CRCAPHCPTEG__R178____ME_ANN0">'SI tableau ressources.2'!$H$18</definedName>
    <definedName name="CRCAPHCPTEG__R178____VDMANN0">'SI tableau ressources.2'!$F$18</definedName>
    <definedName name="CRCAPHCPTEG__R18_____BEXANN0">'SI tableau ressources.2'!$E$21</definedName>
    <definedName name="CRCAPHCPTEG__R18_____MA_ANN0">'SI tableau ressources.2'!$I$21</definedName>
    <definedName name="CRCAPHCPTEG__R18_____ME_ANN0">'SI tableau ressources.2'!$H$21</definedName>
    <definedName name="CRCAPHCPTEG__R18_____VDMANN0">'SI tableau ressources.2'!$F$21</definedName>
    <definedName name="CRCAPHCPTEG__R194____BEXANN0">'SI tableau ressources.2'!$E$24</definedName>
    <definedName name="CRCAPHCPTEG__R194____MA_ANN0">'SI tableau ressources.2'!$I$24</definedName>
    <definedName name="CRCAPHCPTEG__R194____ME_ANN0">'SI tableau ressources.2'!$H$24</definedName>
    <definedName name="CRCAPHCPTEG__R194____VDMANN0">'SI tableau ressources.2'!$F$24</definedName>
    <definedName name="CRCAPHCPTEG__R195____BEXANN0">'SI tableau ressources.2'!$E$25</definedName>
    <definedName name="CRCAPHCPTEG__R195____MA_ANN0">'SI tableau ressources.2'!$I$25</definedName>
    <definedName name="CRCAPHCPTEG__R195____ME_ANN0">'SI tableau ressources.2'!$H$25</definedName>
    <definedName name="CRCAPHCPTEG__R195____VDMANN0">'SI tableau ressources.2'!$F$25</definedName>
    <definedName name="CRCAPHCPTEG__R197____BEXANN0">'SI tableau ressources.2'!$E$26</definedName>
    <definedName name="CRCAPHCPTEG__R197____MA_ANN0">'SI tableau ressources.2'!$I$26</definedName>
    <definedName name="CRCAPHCPTEG__R197____ME_ANN0">'SI tableau ressources.2'!$H$26</definedName>
    <definedName name="CRCAPHCPTEG__R197____VDMANN0">'SI tableau ressources.2'!$F$26</definedName>
    <definedName name="CRCAPHCPTEG__R201____BEXANN0">'SI tableau ressources.2'!$E$29</definedName>
    <definedName name="CRCAPHCPTEG__R201____MA_ANN0">'SI tableau ressources.2'!$I$29</definedName>
    <definedName name="CRCAPHCPTEG__R201____ME_ANN0">'SI tableau ressources.2'!$H$29</definedName>
    <definedName name="CRCAPHCPTEG__R201____VDMANN0">'SI tableau ressources.2'!$F$29</definedName>
    <definedName name="CRCAPHCPTEG__R203____BEXANN0">'SI tableau ressources.2'!$E$30</definedName>
    <definedName name="CRCAPHCPTEG__R203____MA_ANN0">'SI tableau ressources.2'!$I$30</definedName>
    <definedName name="CRCAPHCPTEG__R203____ME_ANN0">'SI tableau ressources.2'!$H$30</definedName>
    <definedName name="CRCAPHCPTEG__R203____VDMANN0">'SI tableau ressources.2'!$F$30</definedName>
    <definedName name="CRCAPHCPTEG__R205____BEXANN0">'SI tableau ressources.2'!$E$31</definedName>
    <definedName name="CRCAPHCPTEG__R205____MA_ANN0">'SI tableau ressources.2'!$I$31</definedName>
    <definedName name="CRCAPHCPTEG__R205____ME_ANN0">'SI tableau ressources.2'!$H$31</definedName>
    <definedName name="CRCAPHCPTEG__R205____VDMANN0">'SI tableau ressources.2'!$F$31</definedName>
    <definedName name="CRCAPHCPTEG__R206____BEXANN0">'SI tableau ressources.2'!$E$32</definedName>
    <definedName name="CRCAPHCPTEG__R206____MA_ANN0">'SI tableau ressources.2'!$I$32</definedName>
    <definedName name="CRCAPHCPTEG__R206____ME_ANN0">'SI tableau ressources.2'!$H$32</definedName>
    <definedName name="CRCAPHCPTEG__R206____VDMANN0">'SI tableau ressources.2'!$F$32</definedName>
    <definedName name="CRCAPHCPTEG__R207____BEXANN0">'SI tableau ressources.2'!$E$33</definedName>
    <definedName name="CRCAPHCPTEG__R207____MA_ANN0">'SI tableau ressources.2'!$I$33</definedName>
    <definedName name="CRCAPHCPTEG__R207____ME_ANN0">'SI tableau ressources.2'!$H$33</definedName>
    <definedName name="CRCAPHCPTEG__R207____VDMANN0">'SI tableau ressources.2'!$F$33</definedName>
    <definedName name="CRCAPHCPTEG__R208____BEXANN0">'SI tableau ressources.2'!$E$34</definedName>
    <definedName name="CRCAPHCPTEG__R208____MA_ANN0">'SI tableau ressources.2'!$I$34</definedName>
    <definedName name="CRCAPHCPTEG__R208____ME_ANN0">'SI tableau ressources.2'!$H$34</definedName>
    <definedName name="CRCAPHCPTEG__R208____VDMANN0">'SI tableau ressources.2'!$F$34</definedName>
    <definedName name="CRCAPHCPTEG__R211____BEXANN0">'SI tableau ressources.3'!$E$7</definedName>
    <definedName name="CRCAPHCPTEG__R211____MA_ANN0">'SI tableau ressources.3'!$I$7</definedName>
    <definedName name="CRCAPHCPTEG__R211____ME_ANN0">'SI tableau ressources.3'!$H$7</definedName>
    <definedName name="CRCAPHCPTEG__R211____VDMANN0">'SI tableau ressources.3'!$F$7</definedName>
    <definedName name="CRCAPHCPTEG__R212____BEXANN0">'SI tableau ressources.3'!$E$8</definedName>
    <definedName name="CRCAPHCPTEG__R212____MA_ANN0">'SI tableau ressources.3'!$I$8</definedName>
    <definedName name="CRCAPHCPTEG__R212____ME_ANN0">'SI tableau ressources.3'!$H$8</definedName>
    <definedName name="CRCAPHCPTEG__R212____VDMANN0">'SI tableau ressources.3'!$F$8</definedName>
    <definedName name="CRCAPHCPTEG__R213____BEXANN0">'SI tableau ressources.3'!$E$9</definedName>
    <definedName name="CRCAPHCPTEG__R213____MA_ANN0">'SI tableau ressources.3'!$I$9</definedName>
    <definedName name="CRCAPHCPTEG__R213____ME_ANN0">'SI tableau ressources.3'!$H$9</definedName>
    <definedName name="CRCAPHCPTEG__R213____VDMANN0">'SI tableau ressources.3'!$F$9</definedName>
    <definedName name="CRCAPHCPTEG__R214____BEXANN0">'SI tableau ressources.3'!$E$10</definedName>
    <definedName name="CRCAPHCPTEG__R214____MA_ANN0">'SI tableau ressources.3'!$I$10</definedName>
    <definedName name="CRCAPHCPTEG__R214____ME_ANN0">'SI tableau ressources.3'!$H$10</definedName>
    <definedName name="CRCAPHCPTEG__R214____VDMANN0">'SI tableau ressources.3'!$F$10</definedName>
    <definedName name="CRCAPHCPTEG__R215____BEXANN0">'SI tableau ressources.3'!$E$11</definedName>
    <definedName name="CRCAPHCPTEG__R215____MA_ANN0">'SI tableau ressources.3'!$I$11</definedName>
    <definedName name="CRCAPHCPTEG__R215____ME_ANN0">'SI tableau ressources.3'!$H$11</definedName>
    <definedName name="CRCAPHCPTEG__R215____VDMANN0">'SI tableau ressources.3'!$F$11</definedName>
    <definedName name="CRCAPHCPTEG__R216____BEXANN0">'SI tableau ressources.3'!$E$12</definedName>
    <definedName name="CRCAPHCPTEG__R216____MA_ANN0">'SI tableau ressources.3'!$I$12</definedName>
    <definedName name="CRCAPHCPTEG__R216____ME_ANN0">'SI tableau ressources.3'!$H$12</definedName>
    <definedName name="CRCAPHCPTEG__R216____VDMANN0">'SI tableau ressources.3'!$F$12</definedName>
    <definedName name="CRCAPHCPTEG__R2181___BEXANN0">'SI tableau ressources.3'!$E$13</definedName>
    <definedName name="CRCAPHCPTEG__R2181___MA_ANN0">'SI tableau ressources.3'!$I$13</definedName>
    <definedName name="CRCAPHCPTEG__R2181___ME_ANN0">'SI tableau ressources.3'!$H$13</definedName>
    <definedName name="CRCAPHCPTEG__R2181___VDMANN0">'SI tableau ressources.3'!$F$13</definedName>
    <definedName name="CRCAPHCPTEG__R2182___BEXANN0">'SI tableau ressources.3'!$E$14</definedName>
    <definedName name="CRCAPHCPTEG__R2182___MA_ANN0">'SI tableau ressources.3'!$I$14</definedName>
    <definedName name="CRCAPHCPTEG__R2182___ME_ANN0">'SI tableau ressources.3'!$H$14</definedName>
    <definedName name="CRCAPHCPTEG__R2182___VDMANN0">'SI tableau ressources.3'!$F$14</definedName>
    <definedName name="CRCAPHCPTEG__R2183___BEXANN0">'SI tableau ressources.3'!$E$15</definedName>
    <definedName name="CRCAPHCPTEG__R2183___MA_ANN0">'SI tableau ressources.3'!$I$15</definedName>
    <definedName name="CRCAPHCPTEG__R2183___ME_ANN0">'SI tableau ressources.3'!$H$15</definedName>
    <definedName name="CRCAPHCPTEG__R2183___VDMANN0">'SI tableau ressources.3'!$F$15</definedName>
    <definedName name="CRCAPHCPTEG__R2184___BEXANN0">'SI tableau ressources.3'!$E$16</definedName>
    <definedName name="CRCAPHCPTEG__R2184___MA_ANN0">'SI tableau ressources.3'!$I$16</definedName>
    <definedName name="CRCAPHCPTEG__R2184___ME_ANN0">'SI tableau ressources.3'!$H$16</definedName>
    <definedName name="CRCAPHCPTEG__R2184___VDMANN0">'SI tableau ressources.3'!$F$16</definedName>
    <definedName name="CRCAPHCPTEG__R2185___BEXANN0">'SI tableau ressources.3'!$E$17</definedName>
    <definedName name="CRCAPHCPTEG__R2185___MA_ANN0">'SI tableau ressources.3'!$I$17</definedName>
    <definedName name="CRCAPHCPTEG__R2185___ME_ANN0">'SI tableau ressources.3'!$H$17</definedName>
    <definedName name="CRCAPHCPTEG__R2185___VDMANN0">'SI tableau ressources.3'!$F$17</definedName>
    <definedName name="CRCAPHCPTEG__R2188___BEXANN0">'SI tableau ressources.3'!$E$18</definedName>
    <definedName name="CRCAPHCPTEG__R2188___MA_ANN0">'SI tableau ressources.3'!$I$18</definedName>
    <definedName name="CRCAPHCPTEG__R2188___ME_ANN0">'SI tableau ressources.3'!$H$18</definedName>
    <definedName name="CRCAPHCPTEG__R2188___VDMANN0">'SI tableau ressources.3'!$F$18</definedName>
    <definedName name="CRCAPHCPTEG__R221____BEXANN0">'SI tableau ressources.3'!$E$20</definedName>
    <definedName name="CRCAPHCPTEG__R221____MA_ANN0">'SI tableau ressources.3'!$I$20</definedName>
    <definedName name="CRCAPHCPTEG__R221____ME_ANN0">'SI tableau ressources.3'!$H$20</definedName>
    <definedName name="CRCAPHCPTEG__R221____VDMANN0">'SI tableau ressources.3'!$F$20</definedName>
    <definedName name="CRCAPHCPTEG__R222____BEXANN0">'SI tableau ressources.3'!$E$21</definedName>
    <definedName name="CRCAPHCPTEG__R222____MA_ANN0">'SI tableau ressources.3'!$I$21</definedName>
    <definedName name="CRCAPHCPTEG__R222____ME_ANN0">'SI tableau ressources.3'!$H$21</definedName>
    <definedName name="CRCAPHCPTEG__R222____VDMANN0">'SI tableau ressources.3'!$F$21</definedName>
    <definedName name="CRCAPHCPTEG__R223____BEXANN0">'SI tableau ressources.3'!$E$22</definedName>
    <definedName name="CRCAPHCPTEG__R223____MA_ANN0">'SI tableau ressources.3'!$I$22</definedName>
    <definedName name="CRCAPHCPTEG__R223____ME_ANN0">'SI tableau ressources.3'!$H$22</definedName>
    <definedName name="CRCAPHCPTEG__R223____VDMANN0">'SI tableau ressources.3'!$F$22</definedName>
    <definedName name="CRCAPHCPTEG__R224____BEXANN0">'SI tableau ressources.3'!$E$23</definedName>
    <definedName name="CRCAPHCPTEG__R224____MA_ANN0">'SI tableau ressources.3'!$I$23</definedName>
    <definedName name="CRCAPHCPTEG__R224____ME_ANN0">'SI tableau ressources.3'!$H$23</definedName>
    <definedName name="CRCAPHCPTEG__R224____VDMANN0">'SI tableau ressources.3'!$F$23</definedName>
    <definedName name="CRCAPHCPTEG__R225____BEXANN0">'SI tableau ressources.3'!$E$24</definedName>
    <definedName name="CRCAPHCPTEG__R225____MA_ANN0">'SI tableau ressources.3'!$I$24</definedName>
    <definedName name="CRCAPHCPTEG__R225____ME_ANN0">'SI tableau ressources.3'!$H$24</definedName>
    <definedName name="CRCAPHCPTEG__R225____VDMANN0">'SI tableau ressources.3'!$F$24</definedName>
    <definedName name="CRCAPHCPTEG__R226____BEXANN0">'SI tableau ressources.3'!$E$25</definedName>
    <definedName name="CRCAPHCPTEG__R226____MA_ANN0">'SI tableau ressources.3'!$I$25</definedName>
    <definedName name="CRCAPHCPTEG__R226____ME_ANN0">'SI tableau ressources.3'!$H$25</definedName>
    <definedName name="CRCAPHCPTEG__R226____VDMANN0">'SI tableau ressources.3'!$F$25</definedName>
    <definedName name="CRCAPHCPTEG__R228____BEXANN0">'SI tableau ressources.3'!$E$26</definedName>
    <definedName name="CRCAPHCPTEG__R228____MA_ANN0">'SI tableau ressources.3'!$I$26</definedName>
    <definedName name="CRCAPHCPTEG__R228____ME_ANN0">'SI tableau ressources.3'!$H$26</definedName>
    <definedName name="CRCAPHCPTEG__R228____VDMANN0">'SI tableau ressources.3'!$F$26</definedName>
    <definedName name="CRCAPHCPTEG__R229____BEXANN0">'SI tableau ressources.3'!$E$27</definedName>
    <definedName name="CRCAPHCPTEG__R229____MA_ANN0">'SI tableau ressources.3'!$I$27</definedName>
    <definedName name="CRCAPHCPTEG__R229____ME_ANN0">'SI tableau ressources.3'!$H$27</definedName>
    <definedName name="CRCAPHCPTEG__R229____VDMANN0">'SI tableau ressources.3'!$F$27</definedName>
    <definedName name="CRCAPHCPTEG__R2312___BEXANN0">'SI tableau ressources.4'!$E$7</definedName>
    <definedName name="CRCAPHCPTEG__R2312___MA_ANN0">'SI tableau ressources.4'!$I$7</definedName>
    <definedName name="CRCAPHCPTEG__R2312___ME_ANN0">'SI tableau ressources.4'!$H$7</definedName>
    <definedName name="CRCAPHCPTEG__R2312___VDMANN0">'SI tableau ressources.4'!$F$7</definedName>
    <definedName name="CRCAPHCPTEG__R2313___BEXANN0">'SI tableau ressources.4'!$E$8</definedName>
    <definedName name="CRCAPHCPTEG__R2313___MA_ANN0">'SI tableau ressources.4'!$I$8</definedName>
    <definedName name="CRCAPHCPTEG__R2313___ME_ANN0">'SI tableau ressources.4'!$H$8</definedName>
    <definedName name="CRCAPHCPTEG__R2313___VDMANN0">'SI tableau ressources.4'!$F$8</definedName>
    <definedName name="CRCAPHCPTEG__R2314___BEXANN0">'SI tableau ressources.4'!$E$9</definedName>
    <definedName name="CRCAPHCPTEG__R2314___MA_ANN0">'SI tableau ressources.4'!$I$9</definedName>
    <definedName name="CRCAPHCPTEG__R2314___ME_ANN0">'SI tableau ressources.4'!$H$9</definedName>
    <definedName name="CRCAPHCPTEG__R2314___VDMANN0">'SI tableau ressources.4'!$F$9</definedName>
    <definedName name="CRCAPHCPTEG__R2315___BEXANN0">'SI tableau ressources.4'!$E$10</definedName>
    <definedName name="CRCAPHCPTEG__R2315___MA_ANN0">'SI tableau ressources.4'!$I$10</definedName>
    <definedName name="CRCAPHCPTEG__R2315___ME_ANN0">'SI tableau ressources.4'!$H$10</definedName>
    <definedName name="CRCAPHCPTEG__R2315___VDMANN0">'SI tableau ressources.4'!$F$10</definedName>
    <definedName name="CRCAPHCPTEG__R2318___BEXANN0">'SI tableau ressources.4'!$E$11</definedName>
    <definedName name="CRCAPHCPTEG__R2318___MA_ANN0">'SI tableau ressources.4'!$I$11</definedName>
    <definedName name="CRCAPHCPTEG__R2318___ME_ANN0">'SI tableau ressources.4'!$H$11</definedName>
    <definedName name="CRCAPHCPTEG__R2318___VDMANN0">'SI tableau ressources.4'!$F$11</definedName>
    <definedName name="CRCAPHCPTEG__R232____BEXANN0">'SI tableau ressources.4'!$E$12</definedName>
    <definedName name="CRCAPHCPTEG__R232____MA_ANN0">'SI tableau ressources.4'!$I$12</definedName>
    <definedName name="CRCAPHCPTEG__R232____ME_ANN0">'SI tableau ressources.4'!$H$12</definedName>
    <definedName name="CRCAPHCPTEG__R232____VDMANN0">'SI tableau ressources.4'!$F$12</definedName>
    <definedName name="CRCAPHCPTEG__R235____BEXANN0">'SI tableau ressources.4'!$E$13</definedName>
    <definedName name="CRCAPHCPTEG__R235____MA_ANN0">'SI tableau ressources.4'!$I$13</definedName>
    <definedName name="CRCAPHCPTEG__R235____ME_ANN0">'SI tableau ressources.4'!$H$13</definedName>
    <definedName name="CRCAPHCPTEG__R235____VDMANN0">'SI tableau ressources.4'!$F$13</definedName>
    <definedName name="CRCAPHCPTEG__R237____BEXANN0">'SI tableau ressources.4'!$E$14</definedName>
    <definedName name="CRCAPHCPTEG__R237____MA_ANN0">'SI tableau ressources.4'!$I$14</definedName>
    <definedName name="CRCAPHCPTEG__R237____ME_ANN0">'SI tableau ressources.4'!$H$14</definedName>
    <definedName name="CRCAPHCPTEG__R237____VDMANN0">'SI tableau ressources.4'!$F$14</definedName>
    <definedName name="CRCAPHCPTEG__R238____BEXANN0">'SI tableau ressources.4'!$E$15</definedName>
    <definedName name="CRCAPHCPTEG__R238____MA_ANN0">'SI tableau ressources.4'!$I$15</definedName>
    <definedName name="CRCAPHCPTEG__R238____ME_ANN0">'SI tableau ressources.4'!$H$15</definedName>
    <definedName name="CRCAPHCPTEG__R238____VDMANN0">'SI tableau ressources.4'!$F$15</definedName>
    <definedName name="CRCAPHCPTEG__R24_____BEXANN0">'SI tableau ressources.4'!$E$17</definedName>
    <definedName name="CRCAPHCPTEG__R24_____MA_ANN0">'SI tableau ressources.4'!$I$17</definedName>
    <definedName name="CRCAPHCPTEG__R24_____ME_ANN0">'SI tableau ressources.4'!$H$17</definedName>
    <definedName name="CRCAPHCPTEG__R24_____VDMANN0">'SI tableau ressources.4'!$F$17</definedName>
    <definedName name="CRCAPHCPTEG__R26_____BEXANN0">'SI tableau ressources.4'!$E$19</definedName>
    <definedName name="CRCAPHCPTEG__R26_____MA_ANN0">'SI tableau ressources.4'!$I$19</definedName>
    <definedName name="CRCAPHCPTEG__R26_____ME_ANN0">'SI tableau ressources.4'!$H$19</definedName>
    <definedName name="CRCAPHCPTEG__R26_____VDMANN0">'SI tableau ressources.4'!$F$19</definedName>
    <definedName name="CRCAPHCPTEG__R271____BEXANN0">'SI tableau ressources.4'!$E$21</definedName>
    <definedName name="CRCAPHCPTEG__R271____MA_ANN0">'SI tableau ressources.4'!$I$21</definedName>
    <definedName name="CRCAPHCPTEG__R271____ME_ANN0">'SI tableau ressources.4'!$H$21</definedName>
    <definedName name="CRCAPHCPTEG__R271____VDMANN0">'SI tableau ressources.4'!$F$21</definedName>
    <definedName name="CRCAPHCPTEG__R272____BEXANN0">'SI tableau ressources.4'!$E$22</definedName>
    <definedName name="CRCAPHCPTEG__R272____MA_ANN0">'SI tableau ressources.4'!$I$22</definedName>
    <definedName name="CRCAPHCPTEG__R272____ME_ANN0">'SI tableau ressources.4'!$H$22</definedName>
    <definedName name="CRCAPHCPTEG__R272____VDMANN0">'SI tableau ressources.4'!$F$22</definedName>
    <definedName name="CRCAPHCPTEG__R273____BEXANN0">'SI tableau ressources.4'!$E$23</definedName>
    <definedName name="CRCAPHCPTEG__R273____MA_ANN0">'SI tableau ressources.4'!$I$23</definedName>
    <definedName name="CRCAPHCPTEG__R273____ME_ANN0">'SI tableau ressources.4'!$H$23</definedName>
    <definedName name="CRCAPHCPTEG__R273____VDMANN0">'SI tableau ressources.4'!$F$23</definedName>
    <definedName name="CRCAPHCPTEG__R274____BEXANN0">'SI tableau ressources.4'!$E$24</definedName>
    <definedName name="CRCAPHCPTEG__R274____MA_ANN0">'SI tableau ressources.4'!$I$24</definedName>
    <definedName name="CRCAPHCPTEG__R274____ME_ANN0">'SI tableau ressources.4'!$H$24</definedName>
    <definedName name="CRCAPHCPTEG__R274____VDMANN0">'SI tableau ressources.4'!$F$24</definedName>
    <definedName name="CRCAPHCPTEG__R275____BEXANN0">'SI tableau ressources.4'!$E$25</definedName>
    <definedName name="CRCAPHCPTEG__R275____MA_ANN0">'SI tableau ressources.4'!$I$25</definedName>
    <definedName name="CRCAPHCPTEG__R275____ME_ANN0">'SI tableau ressources.4'!$H$25</definedName>
    <definedName name="CRCAPHCPTEG__R275____VDMANN0">'SI tableau ressources.4'!$F$25</definedName>
    <definedName name="CRCAPHCPTEG__R2761___BEXANN0">'SI tableau ressources.4'!$E$26</definedName>
    <definedName name="CRCAPHCPTEG__R2761___MA_ANN0">'SI tableau ressources.4'!$I$26</definedName>
    <definedName name="CRCAPHCPTEG__R2761___ME_ANN0">'SI tableau ressources.4'!$H$26</definedName>
    <definedName name="CRCAPHCPTEG__R2761___VDMANN0">'SI tableau ressources.4'!$F$26</definedName>
    <definedName name="CRCAPHCPTEG__R2768___BEXANN0">'SI tableau ressources.4'!$E$27</definedName>
    <definedName name="CRCAPHCPTEG__R2768___MA_ANN0">'SI tableau ressources.4'!$I$27</definedName>
    <definedName name="CRCAPHCPTEG__R2768___ME_ANN0">'SI tableau ressources.4'!$H$27</definedName>
    <definedName name="CRCAPHCPTEG__R2768___VDMANN0">'SI tableau ressources.4'!$F$27</definedName>
    <definedName name="CRCAPHCPTEG__R279____BEXANN0">'SI tableau ressources.4'!$E$28</definedName>
    <definedName name="CRCAPHCPTEG__R279____MA_ANN0">'SI tableau ressources.4'!$I$28</definedName>
    <definedName name="CRCAPHCPTEG__R279____ME_ANN0">'SI tableau ressources.4'!$H$28</definedName>
    <definedName name="CRCAPHCPTEG__R279____VDMANN0">'SI tableau ressources.4'!$F$28</definedName>
    <definedName name="CRCAPHCPTEG__R280____BEXANN0">'SI tableau ressources.5'!$E$7</definedName>
    <definedName name="CRCAPHCPTEG__R280____MA_ANN0">'SI tableau ressources.5'!$I$7</definedName>
    <definedName name="CRCAPHCPTEG__R280____ME_ANN0">'SI tableau ressources.5'!$H$7</definedName>
    <definedName name="CRCAPHCPTEG__R280____VDMANN0">'SI tableau ressources.5'!$F$7</definedName>
    <definedName name="CRCAPHCPTEG__R2811___BEXANN0">'SI tableau ressources.5'!$E$8</definedName>
    <definedName name="CRCAPHCPTEG__R2811___MA_ANN0">'SI tableau ressources.5'!$I$8</definedName>
    <definedName name="CRCAPHCPTEG__R2811___ME_ANN0">'SI tableau ressources.5'!$H$8</definedName>
    <definedName name="CRCAPHCPTEG__R2811___VDMANN0">'SI tableau ressources.5'!$F$8</definedName>
    <definedName name="CRCAPHCPTEG__R2812___BEXANN0">'SI tableau ressources.5'!$E$9</definedName>
    <definedName name="CRCAPHCPTEG__R2812___MA_ANN0">'SI tableau ressources.5'!$I$9</definedName>
    <definedName name="CRCAPHCPTEG__R2812___ME_ANN0">'SI tableau ressources.5'!$H$9</definedName>
    <definedName name="CRCAPHCPTEG__R2812___VDMANN0">'SI tableau ressources.5'!$F$9</definedName>
    <definedName name="CRCAPHCPTEG__R2813___BEXANN0">'SI tableau ressources.5'!$E$10</definedName>
    <definedName name="CRCAPHCPTEG__R2813___MA_ANN0">'SI tableau ressources.5'!$I$10</definedName>
    <definedName name="CRCAPHCPTEG__R2813___ME_ANN0">'SI tableau ressources.5'!$H$10</definedName>
    <definedName name="CRCAPHCPTEG__R2813___VDMANN0">'SI tableau ressources.5'!$F$10</definedName>
    <definedName name="CRCAPHCPTEG__R2814___BEXANN0">'SI tableau ressources.5'!$E$11</definedName>
    <definedName name="CRCAPHCPTEG__R2814___MA_ANN0">'SI tableau ressources.5'!$I$11</definedName>
    <definedName name="CRCAPHCPTEG__R2814___ME_ANN0">'SI tableau ressources.5'!$H$11</definedName>
    <definedName name="CRCAPHCPTEG__R2814___VDMANN0">'SI tableau ressources.5'!$F$11</definedName>
    <definedName name="CRCAPHCPTEG__R2815___BEXANN0">'SI tableau ressources.5'!$E$12</definedName>
    <definedName name="CRCAPHCPTEG__R2815___MA_ANN0">'SI tableau ressources.5'!$I$12</definedName>
    <definedName name="CRCAPHCPTEG__R2815___ME_ANN0">'SI tableau ressources.5'!$H$12</definedName>
    <definedName name="CRCAPHCPTEG__R2815___VDMANN0">'SI tableau ressources.5'!$F$12</definedName>
    <definedName name="CRCAPHCPTEG__R2818___BEXANN0">'SI tableau ressources.5'!$E$13</definedName>
    <definedName name="CRCAPHCPTEG__R2818___MA_ANN0">'SI tableau ressources.5'!$I$13</definedName>
    <definedName name="CRCAPHCPTEG__R2818___ME_ANN0">'SI tableau ressources.5'!$H$13</definedName>
    <definedName name="CRCAPHCPTEG__R2818___VDMANN0">'SI tableau ressources.5'!$F$13</definedName>
    <definedName name="CRCAPHCPTEG__R282____BEXANN0">'SI tableau ressources.5'!$E$14</definedName>
    <definedName name="CRCAPHCPTEG__R282____MA_ANN0">'SI tableau ressources.5'!$I$14</definedName>
    <definedName name="CRCAPHCPTEG__R282____ME_ANN0">'SI tableau ressources.5'!$H$14</definedName>
    <definedName name="CRCAPHCPTEG__R282____VDMANN0">'SI tableau ressources.5'!$F$14</definedName>
    <definedName name="CRCAPHCPTEG__R290____BEXANN0">'SI tableau ressources.5'!$E$17</definedName>
    <definedName name="CRCAPHCPTEG__R290____MA_ANN0">'SI tableau ressources.5'!$I$17</definedName>
    <definedName name="CRCAPHCPTEG__R290____ME_ANN0">'SI tableau ressources.5'!$H$17</definedName>
    <definedName name="CRCAPHCPTEG__R290____VDMANN0">'SI tableau ressources.5'!$F$17</definedName>
    <definedName name="CRCAPHCPTEG__R291____BEXANN0">'SI tableau ressources.5'!$E$18</definedName>
    <definedName name="CRCAPHCPTEG__R291____MA_ANN0">'SI tableau ressources.5'!$I$18</definedName>
    <definedName name="CRCAPHCPTEG__R291____ME_ANN0">'SI tableau ressources.5'!$H$18</definedName>
    <definedName name="CRCAPHCPTEG__R291____VDMANN0">'SI tableau ressources.5'!$F$18</definedName>
    <definedName name="CRCAPHCPTEG__R292____BEXANN0">'SI tableau ressources.5'!$E$19</definedName>
    <definedName name="CRCAPHCPTEG__R292____MA_ANN0">'SI tableau ressources.5'!$I$19</definedName>
    <definedName name="CRCAPHCPTEG__R292____ME_ANN0">'SI tableau ressources.5'!$H$19</definedName>
    <definedName name="CRCAPHCPTEG__R292____VDMANN0">'SI tableau ressources.5'!$F$19</definedName>
    <definedName name="CRCAPHCPTEG__R293____BEXANN0">'SI tableau ressources.5'!$E$20</definedName>
    <definedName name="CRCAPHCPTEG__R293____MA_ANN0">'SI tableau ressources.5'!$I$20</definedName>
    <definedName name="CRCAPHCPTEG__R293____ME_ANN0">'SI tableau ressources.5'!$H$20</definedName>
    <definedName name="CRCAPHCPTEG__R293____VDMANN0">'SI tableau ressources.5'!$F$20</definedName>
    <definedName name="CRCAPHCPTEG__R296____BEXANN0">'SI tableau ressources.5'!$E$21</definedName>
    <definedName name="CRCAPHCPTEG__R296____MA_ANN0">'SI tableau ressources.5'!$I$21</definedName>
    <definedName name="CRCAPHCPTEG__R296____ME_ANN0">'SI tableau ressources.5'!$H$21</definedName>
    <definedName name="CRCAPHCPTEG__R296____VDMANN0">'SI tableau ressources.5'!$F$21</definedName>
    <definedName name="CRCAPHCPTEG__R297____BEXANN0">'SI tableau ressources.5'!$E$22</definedName>
    <definedName name="CRCAPHCPTEG__R297____MA_ANN0">'SI tableau ressources.5'!$I$22</definedName>
    <definedName name="CRCAPHCPTEG__R297____ME_ANN0">'SI tableau ressources.5'!$H$22</definedName>
    <definedName name="CRCAPHCPTEG__R297____VDMANN0">'SI tableau ressources.5'!$F$22</definedName>
    <definedName name="CRCAPHCPTEG__R39_____BEXANN0">'SI tableau ressources.5'!$E$25</definedName>
    <definedName name="CRCAPHCPTEG__R39_____MA_ANN0">'SI tableau ressources.5'!$I$25</definedName>
    <definedName name="CRCAPHCPTEG__R39_____ME_ANN0">'SI tableau ressources.5'!$H$25</definedName>
    <definedName name="CRCAPHCPTEG__R39_____VDMANN0">'SI tableau ressources.5'!$F$25</definedName>
    <definedName name="CRCAPHCPTEG__R481____BEXANN0">'SI tableau ressources.5'!$E$26</definedName>
    <definedName name="CRCAPHCPTEG__R481____MA_ANN0">'SI tableau ressources.5'!$I$26</definedName>
    <definedName name="CRCAPHCPTEG__R481____ME_ANN0">'SI tableau ressources.5'!$H$26</definedName>
    <definedName name="CRCAPHCPTEG__R481____VDMANN0">'SI tableau ressources.5'!$F$26</definedName>
    <definedName name="CRCAPHCPTEG__R49_____BEXANN0">'SI tableau ressources.5'!$E$27</definedName>
    <definedName name="CRCAPHCPTEG__R49_____MA_ANN0">'SI tableau ressources.5'!$I$27</definedName>
    <definedName name="CRCAPHCPTEG__R49_____ME_ANN0">'SI tableau ressources.5'!$H$27</definedName>
    <definedName name="CRCAPHCPTEG__R49_____VDMANN0">'SI tableau ressources.5'!$F$27</definedName>
    <definedName name="CRCAPHCPTEG__R59_____BEXANN0">'SI tableau ressources.5'!$E$28</definedName>
    <definedName name="CRCAPHCPTEG__R59_____MA_ANN0">'SI tableau ressources.5'!$I$28</definedName>
    <definedName name="CRCAPHCPTEG__R59_____ME_ANN0">'SI tableau ressources.5'!$H$28</definedName>
    <definedName name="CRCAPHCPTEG__R59_____VDMANN0">'SI tableau ressources.5'!$F$28</definedName>
    <definedName name="CRCAPHIDEN___ADRESSE____ANN0">Données!$E$9</definedName>
    <definedName name="CRCAPHIDEN___CAPAAUTO___ANN0">Données!$E$27</definedName>
    <definedName name="CRCAPHIDEN___CAPINST____ANN0">Données!$E$29</definedName>
    <definedName name="CRCAPHIDEN___CATEGORI___ANN0">Données!$E$21</definedName>
    <definedName name="CRCAPHIDEN___CCNT_______ANN0">Données!$E$25</definedName>
    <definedName name="CRCAPHIDEN___COMPETEN___ANN0">Données!$E$23</definedName>
    <definedName name="CRCAPHIDEN___DATEARRI___ANN0">Conversions!$B$2</definedName>
    <definedName name="CRCAPHIDEN___DATEHABI___ANN0">Conversions!$B$1</definedName>
    <definedName name="CRCAPHIDEN___DEPARTEM___ANN0">Données!$I$15</definedName>
    <definedName name="CRCAPHIDEN___EMAIL______ANN0">Données!$K$19</definedName>
    <definedName name="CRCAPHIDEN___FAX________ANN0">Données!$H$19</definedName>
    <definedName name="CRCAPHIDEN___NFINESS____ANN0">Données!$E$7</definedName>
    <definedName name="CRCAPHIDEN___NOMDIREC___ANN0">Données!$E$13</definedName>
    <definedName name="CRCAPHIDEN___NOMETAB____ANN0">Données!$G$7</definedName>
    <definedName name="CRCAPHIDEN___ORGAGEST___ANN0">Données!$E$17</definedName>
    <definedName name="CRCAPHIDEN___TEL________ANN0">Données!$E$19</definedName>
    <definedName name="CRCAPHSALA___ETP_____BEXANN0">Données!$L$23</definedName>
    <definedName name="CRCAPHSALAG__AGPL01__CAPANN0">'Tableau des effectifs'!$D$8</definedName>
    <definedName name="CRCAPHSALAG__AGPL03__CAPANN0">'Tableau des effectifs'!$D$9</definedName>
    <definedName name="CRCAPHSALAG__AGPL04__CAPANN0">'Tableau des effectifs'!$D$10</definedName>
    <definedName name="CRCAPHSALAG__AGPL05__CAPANN0">'Tableau des effectifs'!$D$25</definedName>
    <definedName name="CRCAPHSALAG__AGPL06__CAPANN0">'Tableau des effectifs'!$D$26</definedName>
    <definedName name="CRCAPHSALAG__AGPL07__CAPANN0">'Tableau des effectifs'!$D$28</definedName>
    <definedName name="CRCAPHSALAG__AGPL08__CAPANN0">'Tableau des effectifs'!$D$29</definedName>
    <definedName name="CRCAPHSALAG__AGPL09__CAPANN0">'Tableau des effectifs'!$D$11</definedName>
    <definedName name="CRCAPHSALAG__AGPL10__CAPANN0">'Tableau des effectifs'!$D$12</definedName>
    <definedName name="CRCAPHSALAG__AGPL11__CAPANN0">'Tableau des effectifs'!$D$13</definedName>
    <definedName name="CRCAPHSALAG__AGPL12__CAPANN0">'Tableau des effectifs'!$D$14</definedName>
    <definedName name="CRCAPHSALAG__AGPL13__CAPANN0">'Tableau des effectifs'!$D$15</definedName>
    <definedName name="CRCAPHSALAG__AGPL14__CAPANN0">'Tableau des effectifs'!$D$16</definedName>
    <definedName name="CRCAPHSALAG__AGPL15__CAPANN0">'Tableau des effectifs'!$D$17</definedName>
    <definedName name="CRCAPHSALAG__AGPL16__CAPANN0">'Tableau des effectifs'!$D$18</definedName>
    <definedName name="CRCAPHSALAG__AGPL17__CAPANN0">'Tableau des effectifs'!$D$19</definedName>
    <definedName name="CRCAPHSALAG__AGPL18__CAPANN0">'Tableau des effectifs'!$D$20</definedName>
    <definedName name="CRCAPHSALAG__AGPL19__CAPANN0">'Tableau des effectifs'!$D$21</definedName>
    <definedName name="CRCAPHSALAG__AGPL20__CAPANN0">'Tableau des effectifs'!$D$22</definedName>
    <definedName name="CRCAPHSALAG__AGPL21__CAPANN0">'Tableau des effectifs'!$D$23</definedName>
    <definedName name="CRCAPHSALAG__AGPL22__CAPANN0">'Tableau des effectifs'!$D$34</definedName>
    <definedName name="CRCAPHSALAG__AGPL23__CAPANN0">'Tableau des effectifs'!$D$35</definedName>
    <definedName name="CRCAPHSALAG__AGPL24__CAPANN0">'Tableau des effectifs'!$D$36</definedName>
    <definedName name="CRCAPHSALAG__AGPL25__CAPANN0">'Tableau des effectifs'!$D$37</definedName>
    <definedName name="CRCAPHSALAG__AGPL26__CAPANN0">'Tableau des effectifs'!$D$38</definedName>
    <definedName name="CRCAPHSALAG__AGPL27__CAPANN0">'Tableau des effectifs'!$D$39</definedName>
    <definedName name="CRCAPHSALAG__AGPL28__CAPANN0">'Tableau des effectifs'!$D$40</definedName>
    <definedName name="CRCAPHSALAG__AGPL29__CAPANN0">'Tableau des effectifs'!$D$41</definedName>
    <definedName name="CRCAPHSALAG__AGPL30__CAPANN0">'Tableau des effectifs'!$D$42</definedName>
    <definedName name="CRCAPHSALAG__AGPL31__CAPANN0">'Tableau des effectifs'!$D$43</definedName>
    <definedName name="CRCAPHSALAG__AGPL32__CAPANN0">'Tableau des effectifs'!$D$44</definedName>
    <definedName name="CRCAPHSALAG__AGPL33__CAPANN0">'Tableau des effectifs'!$D$45</definedName>
    <definedName name="CRCAPHSALAG__AGPL34__CAPANN0">'Tableau des effectifs'!$D$46</definedName>
    <definedName name="CRCAPHSALAG__AGPL35__CAPANN0">'Tableau des effectifs'!$D$47</definedName>
    <definedName name="CRCAPHSALAG__AGPL36__CAPANN0">'Tableau des effectifs'!$D$48</definedName>
    <definedName name="CRCAPHSALAG__AGPL37__CAPANN0">'Tableau des effectifs'!$D$49</definedName>
    <definedName name="CRCAPHSALAG__AGPL38__CAPANN0">'Tableau des effectifs'!$D$50</definedName>
    <definedName name="CRCAPHSALAG__AGPL39__CAPANN0">'Tableau des effectifs'!$D$52</definedName>
    <definedName name="CRCAPHSALAG__AGPL40__CAPANN0">'Tableau des effectifs'!$D$53</definedName>
    <definedName name="CRCAPHSALAG__AGPL41__CAPANN0">'Tableau des effectifs'!$D$54</definedName>
    <definedName name="CRCAPHSALAG__AGPL42__CAPANN0">'Tableau des effectifs'!$D$55</definedName>
    <definedName name="CRCAPHSALAG__AGPL43__CAPANN0">'Tableau des effectifs'!$D$56</definedName>
    <definedName name="CRCAPHSALAG__AGPL44__CAPANN0">'Tableau des effectifs'!$D$57</definedName>
    <definedName name="CRCAPHSALAG__AGPL45__CAPANN0">'Tableau des effectifs'!$D$58</definedName>
    <definedName name="CRCAPHSALAG__AGPL46__CAPANN0">'Tableau des effectifs'!$D$59</definedName>
    <definedName name="CRCAPHSALAG__AGPL47__CAPANN0">'Tableau des effectifs'!$D$60</definedName>
    <definedName name="CRCAPHSALAG__AGPL48__CAPANN0">'Tableau des effectifs'!$D$68</definedName>
    <definedName name="CRCAPHSALAG__AGPL49__CAPANN0">'Tableau des effectifs'!$D$69</definedName>
    <definedName name="CRCAPHSALAG__AGPL50__CAPANN0">'Tableau des effectifs'!$D$70</definedName>
    <definedName name="CRCAPHSALAG__AGPL51__CAPANN0">'Tableau des effectifs'!$D$71</definedName>
    <definedName name="CRCAPHSALAG__AGPL52__CAPANN0">'Tableau des effectifs'!$D$72</definedName>
    <definedName name="CRCAPHSALAG__AGPL53__CAPANN0">'Tableau des effectifs'!$D$74</definedName>
    <definedName name="CRCAPHSALAG__AGPL54__CAPANN0">'Tableau des effectifs'!$D$75</definedName>
    <definedName name="CRCAPHSALAG__AGPL55__CAPANN0">'Tableau des effectifs'!$D$76</definedName>
    <definedName name="CRCAPHSALAG__AGPL56__CAPANN0">'Tableau des effectifs'!$D$77</definedName>
    <definedName name="CRCAPHSALAG__AGPL57__CAPANN0">'Tableau des effectifs'!$D$78</definedName>
    <definedName name="CRCAPHSALAG__AGPL58__CAPANN0">'Tableau des effectifs'!$D$79</definedName>
    <definedName name="CRCAPHSALAG__AGPL59__CAPANN0">'Tableau des effectifs'!$D$80</definedName>
    <definedName name="CRCAPHSALAG__AGPL60__CAPANN0">'Tableau des effectifs'!$D$81</definedName>
    <definedName name="CRCAPHSALAG__AGPL61A_CAPANN0">'Tableau des effectifs'!$D$51</definedName>
    <definedName name="CRCAPHSALAG__AGPL61B_CAPANN0">'Tableau des effectifs'!$D$85</definedName>
    <definedName name="CRCAPHSALAG__AGPL62__CAPANN0">'Tableau des effectifs'!$D$82</definedName>
    <definedName name="CRCAPHSALAG__AGPL63__CAPANN0">'Tableau des effectifs'!$D$83</definedName>
    <definedName name="CRCAPHSALAG__AGPL64__CAPANN0">'Tableau des effectifs'!$D$61</definedName>
    <definedName name="CRCAPHSALAG__AGPL65__CAPANN0">'Tableau des effectifs'!$D$62</definedName>
    <definedName name="CRCAPHSALAG__AGPL66__CAPANN0">'Tableau des effectifs'!$D$63</definedName>
    <definedName name="CRCAPHSALAG__AGPL67__CAPANN0">'Tableau des effectifs'!$D$64</definedName>
    <definedName name="CRCAPHSALAG__AGPL68__CAPANN0">'Tableau des effectifs'!$D$65</definedName>
    <definedName name="CRCAPHSALAG__AGPL69__CAPANN0">'Tableau des effectifs'!$D$66</definedName>
    <definedName name="CRCAPHSALAG__AGPL70__CAPANN0">'Tableau des effectifs'!$D$84</definedName>
    <definedName name="CRCAPHSALAG__AGPL71__CAPANN0">'Tableau des effectifs'!$D$30</definedName>
    <definedName name="CRCAPHSALAG__AGPL72__CAPANN0">'Tableau des effectifs'!$D$31</definedName>
    <definedName name="CRCAPHSALAG__AGPLRE__CAPANN0">'Tableau des effectifs'!$D$32</definedName>
    <definedName name="CRCAPHSALAG__AGTP01__CAPANN0">'Tableau des effectifs'!$E$8</definedName>
    <definedName name="CRCAPHSALAG__AGTP03__CAPANN0">'Tableau des effectifs'!$E$9</definedName>
    <definedName name="CRCAPHSALAG__AGTP04__CAPANN0">'Tableau des effectifs'!$E$10</definedName>
    <definedName name="CRCAPHSALAG__AGTP05__CAPANN0">'Tableau des effectifs'!$E$25</definedName>
    <definedName name="CRCAPHSALAG__AGTP06__CAPANN0">'Tableau des effectifs'!$E$26</definedName>
    <definedName name="CRCAPHSALAG__AGTP07__CAPANN0">'Tableau des effectifs'!$E$28</definedName>
    <definedName name="CRCAPHSALAG__AGTP08__CAPANN0">'Tableau des effectifs'!$E$29</definedName>
    <definedName name="CRCAPHSALAG__AGTP09__CAPANN0">'Tableau des effectifs'!$E$11</definedName>
    <definedName name="CRCAPHSALAG__AGTP10__CAPANN0">'Tableau des effectifs'!$E$12</definedName>
    <definedName name="CRCAPHSALAG__AGTP11__CAPANN0">'Tableau des effectifs'!$E$13</definedName>
    <definedName name="CRCAPHSALAG__AGTP12__CAPANN0">'Tableau des effectifs'!$E$14</definedName>
    <definedName name="CRCAPHSALAG__AGTP13__CAPANN0">'Tableau des effectifs'!$E$15</definedName>
    <definedName name="CRCAPHSALAG__AGTP14__CAPANN0">'Tableau des effectifs'!$E$16</definedName>
    <definedName name="CRCAPHSALAG__AGTP15__CAPANN0">'Tableau des effectifs'!$E$17</definedName>
    <definedName name="CRCAPHSALAG__AGTP16__CAPANN0">'Tableau des effectifs'!$E$18</definedName>
    <definedName name="CRCAPHSALAG__AGTP17__CAPANN0">'Tableau des effectifs'!$E$19</definedName>
    <definedName name="CRCAPHSALAG__AGTP18__CAPANN0">'Tableau des effectifs'!$E$20</definedName>
    <definedName name="CRCAPHSALAG__AGTP19__CAPANN0">'Tableau des effectifs'!$E$21</definedName>
    <definedName name="CRCAPHSALAG__AGTP20__CAPANN0">'Tableau des effectifs'!$E$22</definedName>
    <definedName name="CRCAPHSALAG__AGTP21__CAPANN0">'Tableau des effectifs'!$E$23</definedName>
    <definedName name="CRCAPHSALAG__AGTP22__CAPANN0">'Tableau des effectifs'!$E$34</definedName>
    <definedName name="CRCAPHSALAG__AGTP23__CAPANN0">'Tableau des effectifs'!$E$35</definedName>
    <definedName name="CRCAPHSALAG__AGTP24__CAPANN0">'Tableau des effectifs'!$E$36</definedName>
    <definedName name="CRCAPHSALAG__AGTP25__CAPANN0">'Tableau des effectifs'!$E$37</definedName>
    <definedName name="CRCAPHSALAG__AGTP26__CAPANN0">'Tableau des effectifs'!$E$38</definedName>
    <definedName name="CRCAPHSALAG__AGTP27__CAPANN0">'Tableau des effectifs'!$E$39</definedName>
    <definedName name="CRCAPHSALAG__AGTP28__CAPANN0">'Tableau des effectifs'!$E$40</definedName>
    <definedName name="CRCAPHSALAG__AGTP29__CAPANN0">'Tableau des effectifs'!$E$41</definedName>
    <definedName name="CRCAPHSALAG__AGTP30__CAPANN0">'Tableau des effectifs'!$E$42</definedName>
    <definedName name="CRCAPHSALAG__AGTP31__CAPANN0">'Tableau des effectifs'!$E$43</definedName>
    <definedName name="CRCAPHSALAG__AGTP32__CAPANN0">'Tableau des effectifs'!$E$44</definedName>
    <definedName name="CRCAPHSALAG__AGTP33__CAPANN0">'Tableau des effectifs'!$E$45</definedName>
    <definedName name="CRCAPHSALAG__AGTP34__CAPANN0">'Tableau des effectifs'!$E$46</definedName>
    <definedName name="CRCAPHSALAG__AGTP35__CAPANN0">'Tableau des effectifs'!$E$47</definedName>
    <definedName name="CRCAPHSALAG__AGTP36__CAPANN0">'Tableau des effectifs'!$E$48</definedName>
    <definedName name="CRCAPHSALAG__AGTP37__CAPANN0">'Tableau des effectifs'!$E$49</definedName>
    <definedName name="CRCAPHSALAG__AGTP38__CAPANN0">'Tableau des effectifs'!$E$50</definedName>
    <definedName name="CRCAPHSALAG__AGTP39__CAPANN0">'Tableau des effectifs'!$E$52</definedName>
    <definedName name="CRCAPHSALAG__AGTP40__CAPANN0">'Tableau des effectifs'!$E$53</definedName>
    <definedName name="CRCAPHSALAG__AGTP41__CAPANN0">'Tableau des effectifs'!$E$54</definedName>
    <definedName name="CRCAPHSALAG__AGTP42__CAPANN0">'Tableau des effectifs'!$E$55</definedName>
    <definedName name="CRCAPHSALAG__AGTP43__CAPANN0">'Tableau des effectifs'!$E$56</definedName>
    <definedName name="CRCAPHSALAG__AGTP44__CAPANN0">'Tableau des effectifs'!$E$57</definedName>
    <definedName name="CRCAPHSALAG__AGTP45__CAPANN0">'Tableau des effectifs'!$E$58</definedName>
    <definedName name="CRCAPHSALAG__AGTP46__CAPANN0">'Tableau des effectifs'!$E$59</definedName>
    <definedName name="CRCAPHSALAG__AGTP47__CAPANN0">'Tableau des effectifs'!$E$60</definedName>
    <definedName name="CRCAPHSALAG__AGTP48__CAPANN0">'Tableau des effectifs'!$E$68</definedName>
    <definedName name="CRCAPHSALAG__AGTP49__CAPANN0">'Tableau des effectifs'!$E$69</definedName>
    <definedName name="CRCAPHSALAG__AGTP50__CAPANN0">'Tableau des effectifs'!$E$70</definedName>
    <definedName name="CRCAPHSALAG__AGTP51__CAPANN0">'Tableau des effectifs'!$E$71</definedName>
    <definedName name="CRCAPHSALAG__AGTP52__CAPANN0">'Tableau des effectifs'!$E$72</definedName>
    <definedName name="CRCAPHSALAG__AGTP53__CAPANN0">'Tableau des effectifs'!$E$74</definedName>
    <definedName name="CRCAPHSALAG__AGTP54__CAPANN0">'Tableau des effectifs'!$E$75</definedName>
    <definedName name="CRCAPHSALAG__AGTP55__CAPANN0">'Tableau des effectifs'!$E$76</definedName>
    <definedName name="CRCAPHSALAG__AGTP56__CAPANN0">'Tableau des effectifs'!$E$77</definedName>
    <definedName name="CRCAPHSALAG__AGTP57__CAPANN0">'Tableau des effectifs'!$E$78</definedName>
    <definedName name="CRCAPHSALAG__AGTP58__CAPANN0">'Tableau des effectifs'!$E$79</definedName>
    <definedName name="CRCAPHSALAG__AGTP59__CAPANN0">'Tableau des effectifs'!$E$80</definedName>
    <definedName name="CRCAPHSALAG__AGTP60__CAPANN0">'Tableau des effectifs'!$E$81</definedName>
    <definedName name="CRCAPHSALAG__AGTP61A_CAPANN0">'Tableau des effectifs'!$E$51</definedName>
    <definedName name="CRCAPHSALAG__AGTP61B_CAPANN0">'Tableau des effectifs'!$E$85</definedName>
    <definedName name="CRCAPHSALAG__AGTP62__CAPANN0">'Tableau des effectifs'!$E$82</definedName>
    <definedName name="CRCAPHSALAG__AGTP63__CAPANN0">'Tableau des effectifs'!$E$83</definedName>
    <definedName name="CRCAPHSALAG__AGTP64__CAPANN0">'Tableau des effectifs'!$E$61</definedName>
    <definedName name="CRCAPHSALAG__AGTP65__CAPANN0">'Tableau des effectifs'!$E$62</definedName>
    <definedName name="CRCAPHSALAG__AGTP66__CAPANN0">'Tableau des effectifs'!$E$63</definedName>
    <definedName name="CRCAPHSALAG__AGTP67__CAPANN0">'Tableau des effectifs'!$E$64</definedName>
    <definedName name="CRCAPHSALAG__AGTP68__CAPANN0">'Tableau des effectifs'!$E$65</definedName>
    <definedName name="CRCAPHSALAG__AGTP69__CAPANN0">'Tableau des effectifs'!$E$66</definedName>
    <definedName name="CRCAPHSALAG__AGTP70__CAPANN0">'Tableau des effectifs'!$E$84</definedName>
    <definedName name="CRCAPHSALAG__AGTP71__CAPANN0">'Tableau des effectifs'!$E$30</definedName>
    <definedName name="CRCAPHSALAG__AGTP72__CAPANN0">'Tableau des effectifs'!$E$31</definedName>
    <definedName name="CRCAPHSALAG__AGTPRE__CAPANN0">'Tableau des effectifs'!$E$32</definedName>
    <definedName name="CRCAPHSALAG__AUTPRIMECAPANN0">'Tabl. calcul €'!$J$153</definedName>
    <definedName name="CRCAPHSALAG__ETP01___CAPANN0">'Tableau des effectifs'!$F$8</definedName>
    <definedName name="CRCAPHSALAG__ETP03___CAPANN0">'Tableau des effectifs'!$F$9</definedName>
    <definedName name="CRCAPHSALAG__ETP04___CAPANN0">'Tableau des effectifs'!$F$10</definedName>
    <definedName name="CRCAPHSALAG__ETP05___CAPANN0">'Tableau des effectifs'!$F$25</definedName>
    <definedName name="CRCAPHSALAG__ETP06___CAPANN0">'Tableau des effectifs'!$F$26</definedName>
    <definedName name="CRCAPHSALAG__ETP07___CAPANN0">'Tableau des effectifs'!$F$28</definedName>
    <definedName name="CRCAPHSALAG__ETP08___CAPANN0">'Tableau des effectifs'!$F$29</definedName>
    <definedName name="CRCAPHSALAG__ETP09___CAPANN0">'Tableau des effectifs'!$F$11</definedName>
    <definedName name="CRCAPHSALAG__ETP10___CAPANN0">'Tableau des effectifs'!$F$12</definedName>
    <definedName name="CRCAPHSALAG__ETP11___CAPANN0">'Tableau des effectifs'!$F$13</definedName>
    <definedName name="CRCAPHSALAG__ETP12___CAPANN0">'Tableau des effectifs'!$F$14</definedName>
    <definedName name="CRCAPHSALAG__ETP13___CAPANN0">'Tableau des effectifs'!$F$15</definedName>
    <definedName name="CRCAPHSALAG__ETP14___CAPANN0">'Tableau des effectifs'!$F$16</definedName>
    <definedName name="CRCAPHSALAG__ETP15___CAPANN0">'Tableau des effectifs'!$F$17</definedName>
    <definedName name="CRCAPHSALAG__ETP16___CAPANN0">'Tableau des effectifs'!$F$18</definedName>
    <definedName name="CRCAPHSALAG__ETP17___CAPANN0">'Tableau des effectifs'!$F$19</definedName>
    <definedName name="CRCAPHSALAG__ETP18___CAPANN0">'Tableau des effectifs'!$F$20</definedName>
    <definedName name="CRCAPHSALAG__ETP19___CAPANN0">'Tableau des effectifs'!$F$21</definedName>
    <definedName name="CRCAPHSALAG__ETP20___CAPANN0">'Tableau des effectifs'!$F$22</definedName>
    <definedName name="CRCAPHSALAG__ETP21___CAPANN0">'Tableau des effectifs'!$F$23</definedName>
    <definedName name="CRCAPHSALAG__ETP22___CAPANN0">'Tableau des effectifs'!$F$34</definedName>
    <definedName name="CRCAPHSALAG__ETP23___CAPANN0">'Tableau des effectifs'!$F$35</definedName>
    <definedName name="CRCAPHSALAG__ETP24___CAPANN0">'Tableau des effectifs'!$F$36</definedName>
    <definedName name="CRCAPHSALAG__ETP25___CAPANN0">'Tableau des effectifs'!$F$37</definedName>
    <definedName name="CRCAPHSALAG__ETP26___CAPANN0">'Tableau des effectifs'!$F$38</definedName>
    <definedName name="CRCAPHSALAG__ETP27___CAPANN0">'Tableau des effectifs'!$F$39</definedName>
    <definedName name="CRCAPHSALAG__ETP28___CAPANN0">'Tableau des effectifs'!$F$40</definedName>
    <definedName name="CRCAPHSALAG__ETP29___CAPANN0">'Tableau des effectifs'!$F$41</definedName>
    <definedName name="CRCAPHSALAG__ETP30___CAPANN0">'Tableau des effectifs'!$F$42</definedName>
    <definedName name="CRCAPHSALAG__ETP31___CAPANN0">'Tableau des effectifs'!$F$43</definedName>
    <definedName name="CRCAPHSALAG__ETP32___CAPANN0">'Tableau des effectifs'!$F$44</definedName>
    <definedName name="CRCAPHSALAG__ETP33___CAPANN0">'Tableau des effectifs'!$F$45</definedName>
    <definedName name="CRCAPHSALAG__ETP34___CAPANN0">'Tableau des effectifs'!$F$46</definedName>
    <definedName name="CRCAPHSALAG__ETP35___CAPANN0">'Tableau des effectifs'!$F$47</definedName>
    <definedName name="CRCAPHSALAG__ETP36___CAPANN0">'Tableau des effectifs'!$F$48</definedName>
    <definedName name="CRCAPHSALAG__ETP37___CAPANN0">'Tableau des effectifs'!$F$49</definedName>
    <definedName name="CRCAPHSALAG__ETP38___CAPANN0">'Tableau des effectifs'!$F$50</definedName>
    <definedName name="CRCAPHSALAG__ETP39___CAPANN0">'Tableau des effectifs'!$F$52</definedName>
    <definedName name="CRCAPHSALAG__ETP40___CAPANN0">'Tableau des effectifs'!$F$53</definedName>
    <definedName name="CRCAPHSALAG__ETP41___CAPANN0">'Tableau des effectifs'!$F$54</definedName>
    <definedName name="CRCAPHSALAG__ETP42___CAPANN0">'Tableau des effectifs'!$F$55</definedName>
    <definedName name="CRCAPHSALAG__ETP43___CAPANN0">'Tableau des effectifs'!$F$56</definedName>
    <definedName name="CRCAPHSALAG__ETP44___CAPANN0">'Tableau des effectifs'!$F$57</definedName>
    <definedName name="CRCAPHSALAG__ETP45___CAPANN0">'Tableau des effectifs'!$F$58</definedName>
    <definedName name="CRCAPHSALAG__ETP46___CAPANN0">'Tableau des effectifs'!$F$59</definedName>
    <definedName name="CRCAPHSALAG__ETP47___CAPANN0">'Tableau des effectifs'!$F$60</definedName>
    <definedName name="CRCAPHSALAG__ETP48___CAPANN0">'Tableau des effectifs'!$F$68</definedName>
    <definedName name="CRCAPHSALAG__ETP49___CAPANN0">'Tableau des effectifs'!$F$69</definedName>
    <definedName name="CRCAPHSALAG__ETP50___CAPANN0">'Tableau des effectifs'!$F$70</definedName>
    <definedName name="CRCAPHSALAG__ETP51___CAPANN0">'Tableau des effectifs'!$F$71</definedName>
    <definedName name="CRCAPHSALAG__ETP52___CAPANN0">'Tableau des effectifs'!$F$72</definedName>
    <definedName name="CRCAPHSALAG__ETP53___CAPANN0">'Tableau des effectifs'!$F$74</definedName>
    <definedName name="CRCAPHSALAG__ETP54___CAPANN0">'Tableau des effectifs'!$F$75</definedName>
    <definedName name="CRCAPHSALAG__ETP55___CAPANN0">'Tableau des effectifs'!$F$76</definedName>
    <definedName name="CRCAPHSALAG__ETP56___CAPANN0">'Tableau des effectifs'!$F$77</definedName>
    <definedName name="CRCAPHSALAG__ETP57___CAPANN0">'Tableau des effectifs'!$F$78</definedName>
    <definedName name="CRCAPHSALAG__ETP58___CAPANN0">'Tableau des effectifs'!$F$79</definedName>
    <definedName name="CRCAPHSALAG__ETP59___CAPANN0">'Tableau des effectifs'!$F$80</definedName>
    <definedName name="CRCAPHSALAG__ETP60___CAPANN0">'Tableau des effectifs'!$F$81</definedName>
    <definedName name="CRCAPHSALAG__ETP61A__CAPANN0">'Tableau des effectifs'!$F$51</definedName>
    <definedName name="CRCAPHSALAG__ETP61B__CAPANN0">'Tableau des effectifs'!$F$85</definedName>
    <definedName name="CRCAPHSALAG__ETP62___CAPANN0">'Tableau des effectifs'!$F$82</definedName>
    <definedName name="CRCAPHSALAG__ETP63___CAPANN0">'Tableau des effectifs'!$F$83</definedName>
    <definedName name="CRCAPHSALAG__ETP64___CAPANN0">'Tableau des effectifs'!$F$61</definedName>
    <definedName name="CRCAPHSALAG__ETP65___CAPANN0">'Tableau des effectifs'!$F$62</definedName>
    <definedName name="CRCAPHSALAG__ETP66___CAPANN0">'Tableau des effectifs'!$F$63</definedName>
    <definedName name="CRCAPHSALAG__ETP67___CAPANN0">'Tableau des effectifs'!$F$64</definedName>
    <definedName name="CRCAPHSALAG__ETP68___CAPANN0">'Tableau des effectifs'!$F$65</definedName>
    <definedName name="CRCAPHSALAG__ETP69___CAPANN0">'Tableau des effectifs'!$F$66</definedName>
    <definedName name="CRCAPHSALAG__ETP70___CAPANN0">'Tableau des effectifs'!$F$84</definedName>
    <definedName name="CRCAPHSALAG__ETP71___CAPANN0">'Tableau des effectifs'!$F$30</definedName>
    <definedName name="CRCAPHSALAG__ETP72___CAPANN0">'Tableau des effectifs'!$F$31</definedName>
    <definedName name="CRCAPHSALAG__ETPRE___CAPANN0">'Tableau des effectifs'!$F$32</definedName>
    <definedName name="CRCAPHSALAG__GVTG1___CAPANN0">'Analyse GVT'!$J$153</definedName>
    <definedName name="CRCAPHSALAG__GVTG2___CAPANN0">'Analyse GVT'!$K$153</definedName>
    <definedName name="CRCAPHSALAG__GVTG3___CAPANN0">'Analyse GVT'!$L$153</definedName>
    <definedName name="CRCAPHSALAG__GVTT____CAPANN0">'Analyse GVT'!$I$153</definedName>
    <definedName name="CRCAPHSALAG__GVTV____CAPANN0">'Analyse GVT'!$H$153</definedName>
    <definedName name="CRCAPHSALAG__INDPOURCCAPANN0">'Tabl. calcul €'!$I$153</definedName>
    <definedName name="CRCAPHSALAG__POINT___BEXANN0">'Tabl. indicateurs pers.'!$I$9</definedName>
    <definedName name="CRCAPHSALAG__POINT___CAPANN0">'Tabl. indicateurs pers.'!$K$9</definedName>
    <definedName name="CRCAPHSALAG__POINT___CARANM1">'Tabl. indicateurs pers.'!$H$9</definedName>
    <definedName name="CRCAPHSALAG__PTSIND__CAPANN0">'Tabl. calcul points'!$J$153</definedName>
    <definedName name="CRCAPHSALAG__PTSMENS_CAPANN0">'Tabl. calcul points'!$L$153</definedName>
    <definedName name="CRCAPHSALAG__PTSPRIMECAPANN0">'Tabl. calcul points'!$K$153</definedName>
    <definedName name="CRCAPHSALAG__RECATTENBEXANN0">'Tabl. indicateurs pers.'!$I$16</definedName>
    <definedName name="CRCAPHSALAG__RECATTENCAPANN0">'Tabl. indicateurs pers.'!$K$16</definedName>
    <definedName name="CRCAPHSALAG__RECATTENCARANM1">'Tabl. indicateurs pers.'!$H$16</definedName>
    <definedName name="CRCAPHSALAG__SAL01___BEXANN0">'Tableau rémunérations'!$E$8</definedName>
    <definedName name="CRCAPHSALAG__SAL01___CAPANN0">'Tableau rémunérations'!$F$8</definedName>
    <definedName name="CRCAPHSALAG__SAL03___BEXANN0">'Tableau rémunérations'!$E$9</definedName>
    <definedName name="CRCAPHSALAG__SAL03___CAPANN0">'Tableau rémunérations'!$F$9</definedName>
    <definedName name="CRCAPHSALAG__SAL04___BEXANN0">'Tableau rémunérations'!$E$10</definedName>
    <definedName name="CRCAPHSALAG__SAL04___CAPANN0">'Tableau rémunérations'!$F$10</definedName>
    <definedName name="CRCAPHSALAG__SAL05___BEXANN0">'Tableau rémunérations'!$E$25</definedName>
    <definedName name="CRCAPHSALAG__SAL05___CAPANN0">'Tableau rémunérations'!$F$25</definedName>
    <definedName name="CRCAPHSALAG__SAL06___BEXANN0">'Tableau rémunérations'!$E$26</definedName>
    <definedName name="CRCAPHSALAG__SAL06___CAPANN0">'Tableau rémunérations'!$F$26</definedName>
    <definedName name="CRCAPHSALAG__SAL07___BEXANN0">'Tableau rémunérations'!$E$28</definedName>
    <definedName name="CRCAPHSALAG__SAL07___CAPANN0">'Tableau rémunérations'!$F$28</definedName>
    <definedName name="CRCAPHSALAG__SAL08___BEXANN0">'Tableau rémunérations'!$E$29</definedName>
    <definedName name="CRCAPHSALAG__SAL08___CAPANN0">'Tableau rémunérations'!$F$29</definedName>
    <definedName name="CRCAPHSALAG__SAL09___BEXANN0">'Tableau rémunérations'!$E$11</definedName>
    <definedName name="CRCAPHSALAG__SAL09___CAPANN0">'Tableau rémunérations'!$F$11</definedName>
    <definedName name="CRCAPHSALAG__SAL10___BEXANN0">'Tableau rémunérations'!$E$12</definedName>
    <definedName name="CRCAPHSALAG__SAL10___CAPANN0">'Tableau rémunérations'!$F$12</definedName>
    <definedName name="CRCAPHSALAG__SAL11___BEXANN0">'Tableau rémunérations'!$E$13</definedName>
    <definedName name="CRCAPHSALAG__SAL11___CAPANN0">'Tableau rémunérations'!$F$13</definedName>
    <definedName name="CRCAPHSALAG__SAL12___BEXANN0">'Tableau rémunérations'!$E$14</definedName>
    <definedName name="CRCAPHSALAG__SAL12___CAPANN0">'Tableau rémunérations'!$F$14</definedName>
    <definedName name="CRCAPHSALAG__SAL13___BEXANN0">'Tableau rémunérations'!$E$15</definedName>
    <definedName name="CRCAPHSALAG__SAL13___CAPANN0">'Tableau rémunérations'!$F$15</definedName>
    <definedName name="CRCAPHSALAG__SAL14___BEXANN0">'Tableau rémunérations'!$E$16</definedName>
    <definedName name="CRCAPHSALAG__SAL14___CAPANN0">'Tableau rémunérations'!$F$16</definedName>
    <definedName name="CRCAPHSALAG__SAL15___BEXANN0">'Tableau rémunérations'!$E$17</definedName>
    <definedName name="CRCAPHSALAG__SAL15___CAPANN0">'Tableau rémunérations'!$F$17</definedName>
    <definedName name="CRCAPHSALAG__SAL16___BEXANN0">'Tableau rémunérations'!$E$18</definedName>
    <definedName name="CRCAPHSALAG__SAL16___CAPANN0">'Tableau rémunérations'!$F$18</definedName>
    <definedName name="CRCAPHSALAG__SAL17___BEXANN0">'Tableau rémunérations'!$E$19</definedName>
    <definedName name="CRCAPHSALAG__SAL17___CAPANN0">'Tableau rémunérations'!$F$19</definedName>
    <definedName name="CRCAPHSALAG__SAL18___BEXANN0">'Tableau rémunérations'!$E$20</definedName>
    <definedName name="CRCAPHSALAG__SAL18___CAPANN0">'Tableau rémunérations'!$F$20</definedName>
    <definedName name="CRCAPHSALAG__SAL19___BEXANN0">'Tableau rémunérations'!$E$21</definedName>
    <definedName name="CRCAPHSALAG__SAL19___CAPANN0">'Tableau rémunérations'!$F$21</definedName>
    <definedName name="CRCAPHSALAG__SAL20___BEXANN0">'Tableau rémunérations'!$E$22</definedName>
    <definedName name="CRCAPHSALAG__SAL20___CAPANN0">'Tableau rémunérations'!$F$22</definedName>
    <definedName name="CRCAPHSALAG__SAL21___BEXANN0">'Tableau rémunérations'!$E$23</definedName>
    <definedName name="CRCAPHSALAG__SAL21___CAPANN0">'Tableau rémunérations'!$F$23</definedName>
    <definedName name="CRCAPHSALAG__SAL22___BEXANN0">'Tableau rémunérations'!$E$34</definedName>
    <definedName name="CRCAPHSALAG__SAL22___CAPANN0">'Tableau rémunérations'!$F$34</definedName>
    <definedName name="CRCAPHSALAG__SAL23___BEXANN0">'Tableau rémunérations'!$E$35</definedName>
    <definedName name="CRCAPHSALAG__SAL23___CAPANN0">'Tableau rémunérations'!$F$35</definedName>
    <definedName name="CRCAPHSALAG__SAL24___BEXANN0">'Tableau rémunérations'!$E$36</definedName>
    <definedName name="CRCAPHSALAG__SAL24___CAPANN0">'Tableau rémunérations'!$F$36</definedName>
    <definedName name="CRCAPHSALAG__SAL25___BEXANN0">'Tableau rémunérations'!$E$37</definedName>
    <definedName name="CRCAPHSALAG__SAL25___CAPANN0">'Tableau rémunérations'!$F$37</definedName>
    <definedName name="CRCAPHSALAG__SAL26___BEXANN0">'Tableau rémunérations'!$E$38</definedName>
    <definedName name="CRCAPHSALAG__SAL26___CAPANN0">'Tableau rémunérations'!$F$38</definedName>
    <definedName name="CRCAPHSALAG__SAL27___BEXANN0">'Tableau rémunérations'!$E$39</definedName>
    <definedName name="CRCAPHSALAG__SAL27___CAPANN0">'Tableau rémunérations'!$F$39</definedName>
    <definedName name="CRCAPHSALAG__SAL28___BEXANN0">'Tableau rémunérations'!$E$40</definedName>
    <definedName name="CRCAPHSALAG__SAL28___CAPANN0">'Tableau rémunérations'!$F$40</definedName>
    <definedName name="CRCAPHSALAG__SAL29___BEXANN0">'Tableau rémunérations'!$E$41</definedName>
    <definedName name="CRCAPHSALAG__SAL29___CAPANN0">'Tableau rémunérations'!$F$41</definedName>
    <definedName name="CRCAPHSALAG__SAL30___BEXANN0">'Tableau rémunérations'!$E$42</definedName>
    <definedName name="CRCAPHSALAG__SAL30___CAPANN0">'Tableau rémunérations'!$F$42</definedName>
    <definedName name="CRCAPHSALAG__SAL31___BEXANN0">'Tableau rémunérations'!$E$43</definedName>
    <definedName name="CRCAPHSALAG__SAL31___CAPANN0">'Tableau rémunérations'!$F$43</definedName>
    <definedName name="CRCAPHSALAG__SAL32___BEXANN0">'Tableau rémunérations'!$E$44</definedName>
    <definedName name="CRCAPHSALAG__SAL32___CAPANN0">'Tableau rémunérations'!$F$44</definedName>
    <definedName name="CRCAPHSALAG__SAL33___BEXANN0">'Tableau rémunérations'!$E$45</definedName>
    <definedName name="CRCAPHSALAG__SAL33___CAPANN0">'Tableau rémunérations'!$F$45</definedName>
    <definedName name="CRCAPHSALAG__SAL34___BEXANN0">'Tableau rémunérations'!$E$46</definedName>
    <definedName name="CRCAPHSALAG__SAL34___CAPANN0">'Tableau rémunérations'!$F$46</definedName>
    <definedName name="CRCAPHSALAG__SAL35___BEXANN0">'Tableau rémunérations'!$E$47</definedName>
    <definedName name="CRCAPHSALAG__SAL35___CAPANN0">'Tableau rémunérations'!$F$47</definedName>
    <definedName name="CRCAPHSALAG__SAL36___BEXANN0">'Tableau rémunérations'!$E$48</definedName>
    <definedName name="CRCAPHSALAG__SAL36___CAPANN0">'Tableau rémunérations'!$F$48</definedName>
    <definedName name="CRCAPHSALAG__SAL37___BEXANN0">'Tableau rémunérations'!$E$49</definedName>
    <definedName name="CRCAPHSALAG__SAL37___CAPANN0">'Tableau rémunérations'!$F$49</definedName>
    <definedName name="CRCAPHSALAG__SAL38___BEXANN0">'Tableau rémunérations'!$E$50</definedName>
    <definedName name="CRCAPHSALAG__SAL38___CAPANN0">'Tableau rémunérations'!$F$50</definedName>
    <definedName name="CRCAPHSALAG__SAL39___BEXANN0">'Tableau rémunérations'!$E$52</definedName>
    <definedName name="CRCAPHSALAG__SAL39___CAPANN0">'Tableau rémunérations'!$F$52</definedName>
    <definedName name="CRCAPHSALAG__SAL40___BEXANN0">'Tableau rémunérations'!$E$53</definedName>
    <definedName name="CRCAPHSALAG__SAL40___CAPANN0">'Tableau rémunérations'!$F$53</definedName>
    <definedName name="CRCAPHSALAG__SAL41___BEXANN0">'Tableau rémunérations'!$E$54</definedName>
    <definedName name="CRCAPHSALAG__SAL41___CAPANN0">'Tableau rémunérations'!$F$54</definedName>
    <definedName name="CRCAPHSALAG__SAL42___BEXANN0">'Tableau rémunérations'!$E$55</definedName>
    <definedName name="CRCAPHSALAG__SAL42___CAPANN0">'Tableau rémunérations'!$F$55</definedName>
    <definedName name="CRCAPHSALAG__SAL43___BEXANN0">'Tableau rémunérations'!$E$56</definedName>
    <definedName name="CRCAPHSALAG__SAL43___CAPANN0">'Tableau rémunérations'!$F$56</definedName>
    <definedName name="CRCAPHSALAG__SAL44___BEXANN0">'Tableau rémunérations'!$E$57</definedName>
    <definedName name="CRCAPHSALAG__SAL44___CAPANN0">'Tableau rémunérations'!$F$57</definedName>
    <definedName name="CRCAPHSALAG__SAL45___BEXANN0">'Tableau rémunérations'!$E$58</definedName>
    <definedName name="CRCAPHSALAG__SAL45___CAPANN0">'Tableau rémunérations'!$F$58</definedName>
    <definedName name="CRCAPHSALAG__SAL46___BEXANN0">'Tableau rémunérations'!$E$59</definedName>
    <definedName name="CRCAPHSALAG__SAL46___CAPANN0">'Tableau rémunérations'!$F$59</definedName>
    <definedName name="CRCAPHSALAG__SAL47___BEXANN0">'Tableau rémunérations'!$E$60</definedName>
    <definedName name="CRCAPHSALAG__SAL47___CAPANN0">'Tableau rémunérations'!$F$60</definedName>
    <definedName name="CRCAPHSALAG__SAL48___BEXANN0">'Tableau rémunérations'!$E$68</definedName>
    <definedName name="CRCAPHSALAG__SAL48___CAPANN0">'Tableau rémunérations'!$F$68</definedName>
    <definedName name="CRCAPHSALAG__SAL49___BEXANN0">'Tableau rémunérations'!$E$69</definedName>
    <definedName name="CRCAPHSALAG__SAL49___CAPANN0">'Tableau rémunérations'!$F$69</definedName>
    <definedName name="CRCAPHSALAG__SAL50___BEXANN0">'Tableau rémunérations'!$E$70</definedName>
    <definedName name="CRCAPHSALAG__SAL50___CAPANN0">'Tableau rémunérations'!$F$70</definedName>
    <definedName name="CRCAPHSALAG__SAL51___BEXANN0">'Tableau rémunérations'!$E$71</definedName>
    <definedName name="CRCAPHSALAG__SAL51___CAPANN0">'Tableau rémunérations'!$F$71</definedName>
    <definedName name="CRCAPHSALAG__SAL52___BEXANN0">'Tableau rémunérations'!$E$72</definedName>
    <definedName name="CRCAPHSALAG__SAL52___CAPANN0">'Tableau rémunérations'!$F$72</definedName>
    <definedName name="CRCAPHSALAG__SAL53___BEXANN0">'Tableau rémunérations'!$E$74</definedName>
    <definedName name="CRCAPHSALAG__SAL53___CAPANN0">'Tableau rémunérations'!$F$74</definedName>
    <definedName name="CRCAPHSALAG__SAL54___BEXANN0">'Tableau rémunérations'!$E$75</definedName>
    <definedName name="CRCAPHSALAG__SAL54___CAPANN0">'Tableau rémunérations'!$F$75</definedName>
    <definedName name="CRCAPHSALAG__SAL55___BEXANN0">'Tableau rémunérations'!$E$76</definedName>
    <definedName name="CRCAPHSALAG__SAL55___CAPANN0">'Tableau rémunérations'!$F$76</definedName>
    <definedName name="CRCAPHSALAG__SAL56___BEXANN0">'Tableau rémunérations'!$E$77</definedName>
    <definedName name="CRCAPHSALAG__SAL56___CAPANN0">'Tableau rémunérations'!$F$77</definedName>
    <definedName name="CRCAPHSALAG__SAL57___BEXANN0">'Tableau rémunérations'!$E$78</definedName>
    <definedName name="CRCAPHSALAG__SAL57___CAPANN0">'Tableau rémunérations'!$F$78</definedName>
    <definedName name="CRCAPHSALAG__SAL58___BEXANN0">'Tableau rémunérations'!$E$79</definedName>
    <definedName name="CRCAPHSALAG__SAL58___CAPANN0">'Tableau rémunérations'!$F$79</definedName>
    <definedName name="CRCAPHSALAG__SAL59___BEXANN0">'Tableau rémunérations'!$E$80</definedName>
    <definedName name="CRCAPHSALAG__SAL59___CAPANN0">'Tableau rémunérations'!$F$80</definedName>
    <definedName name="CRCAPHSALAG__SAL60___BEXANN0">'Tableau rémunérations'!$E$81</definedName>
    <definedName name="CRCAPHSALAG__SAL60___CAPANN0">'Tableau rémunérations'!$F$81</definedName>
    <definedName name="CRCAPHSALAG__SAL61A__BEXANN0">'Tableau rémunérations'!$E$51</definedName>
    <definedName name="CRCAPHSALAG__SAL61A__CAPANN0">'Tableau rémunérations'!$F$51</definedName>
    <definedName name="CRCAPHSALAG__SAL61B__BEXANN0">'Tableau rémunérations'!$E$85</definedName>
    <definedName name="CRCAPHSALAG__SAL61B__CAPANN0">'Tableau rémunérations'!$F$85</definedName>
    <definedName name="CRCAPHSALAG__SAL62___BEXANN0">'Tableau rémunérations'!$E$82</definedName>
    <definedName name="CRCAPHSALAG__SAL62___CAPANN0">'Tableau rémunérations'!$F$82</definedName>
    <definedName name="CRCAPHSALAG__SAL63___BEXANN0">'Tableau rémunérations'!$E$83</definedName>
    <definedName name="CRCAPHSALAG__SAL63___CAPANN0">'Tableau rémunérations'!$F$83</definedName>
    <definedName name="CRCAPHSALAG__SAL64___BEXANN0">'Tableau rémunérations'!$E$61</definedName>
    <definedName name="CRCAPHSALAG__SAL64___CAPANN0">'Tableau rémunérations'!$F$61</definedName>
    <definedName name="CRCAPHSALAG__SAL65___BEXANN0">'Tableau rémunérations'!$E$62</definedName>
    <definedName name="CRCAPHSALAG__SAL65___CAPANN0">'Tableau rémunérations'!$F$62</definedName>
    <definedName name="CRCAPHSALAG__SAL66___BEXANN0">'Tableau rémunérations'!$E$63</definedName>
    <definedName name="CRCAPHSALAG__SAL66___CAPANN0">'Tableau rémunérations'!$F$63</definedName>
    <definedName name="CRCAPHSALAG__SAL67___BEXANN0">'Tableau rémunérations'!$E$64</definedName>
    <definedName name="CRCAPHSALAG__SAL67___CAPANN0">'Tableau rémunérations'!$F$64</definedName>
    <definedName name="CRCAPHSALAG__SAL68___BEXANN0">'Tableau rémunérations'!$E$65</definedName>
    <definedName name="CRCAPHSALAG__SAL68___CAPANN0">'Tableau rémunérations'!$F$65</definedName>
    <definedName name="CRCAPHSALAG__SAL69___BEXANN0">'Tableau rémunérations'!$E$66</definedName>
    <definedName name="CRCAPHSALAG__SAL69___CAPANN0">'Tableau rémunérations'!$F$66</definedName>
    <definedName name="CRCAPHSALAG__SAL70___BEXANN0">'Tableau rémunérations'!$E$84</definedName>
    <definedName name="CRCAPHSALAG__SAL70___CAPANN0">'Tableau rémunérations'!$F$84</definedName>
    <definedName name="CRCAPHSALAG__SAL71___BEXANN0">'Tableau rémunérations'!$E$30</definedName>
    <definedName name="CRCAPHSALAG__SAL71___CAPANN0">'Tableau rémunérations'!$F$30</definedName>
    <definedName name="CRCAPHSALAG__SAL72___BEXANN0">'Tableau rémunérations'!$E$31</definedName>
    <definedName name="CRCAPHSALAG__SAL72___CAPANN0">'Tableau rémunérations'!$F$31</definedName>
    <definedName name="CRCAPHSALAG__SALAEUROCAPANN0">'Tabl. calcul €'!$H$153</definedName>
    <definedName name="CRCAPHSALAG__SALAPTSTCAPANN0">'Tabl. calcul points'!$N$153</definedName>
    <definedName name="CRCAPHSALAG__SALAPTSTCARANM1">'Tabl. calcul points'!$O$153</definedName>
    <definedName name="CRCAPHSALAG__SALATOT_CAPANN0">'Tabl. calcul €'!$K$153</definedName>
    <definedName name="CRCAPHSALAG__SALATOT_CARANM1">'Tabl. calcul €'!$L$153</definedName>
    <definedName name="CRCAPHSALAG__SALAUT1_BEXANN0">'Autres rémun. et avantages'!$D$12</definedName>
    <definedName name="CRCAPHSALAG__SALAUT1_CAPANN0">'Autres rémun. et avantages'!$E$12</definedName>
    <definedName name="CRCAPHSALAG__SALAUT2_BEXANN0">'Autres rémun. et avantages'!$D$13</definedName>
    <definedName name="CRCAPHSALAG__SALAUT2_CAPANN0">'Autres rémun. et avantages'!$E$13</definedName>
    <definedName name="CRCAPHSALAG__SALAUT3_BEXANN0">'Autres rémun. et avantages'!$D$14</definedName>
    <definedName name="CRCAPHSALAG__SALAUT3_CAPANN0">'Autres rémun. et avantages'!$E$14</definedName>
    <definedName name="CRCAPHSALAG__SALAVN__BEXANN0">'Autres rémun. et avantages'!$D$11</definedName>
    <definedName name="CRCAPHSALAG__SALAVN__CAPANN0">'Autres rémun. et avantages'!$E$11</definedName>
    <definedName name="CRCAPHSALAG__SALEMPAIBEXANN0">'Autres rémun. et avantages'!$D$7</definedName>
    <definedName name="CRCAPHSALAG__SALEMPAICAPANN0">'Autres rémun. et avantages'!$E$7</definedName>
    <definedName name="CRCAPHSALAG__SALENSE_BEXANN0">'Autres rémun. et avantages'!$D$8</definedName>
    <definedName name="CRCAPHSALAG__SALENSE_CAPANN0">'Autres rémun. et avantages'!$E$8</definedName>
    <definedName name="CRCAPHSALAG__SALRE___BEXANN0">'Tableau rémunérations'!$E$32</definedName>
    <definedName name="CRCAPHSALAG__SALRE___CAPANN0">'Tableau rémunérations'!$F$32</definedName>
    <definedName name="CRCAPHSALAG__SALREMP_BEXANN0">'Autres rémun. et avantages'!$D$9</definedName>
    <definedName name="CRCAPHSALAG__SALREMP_CAPANN0">'Autres rémun. et avantages'!$E$9</definedName>
    <definedName name="CRCAPHSALAG__TETP01__CARANM1">'Tableau des effectifs'!$I$8</definedName>
    <definedName name="CRCAPHSALAG__TETP03__CARANM1">'Tableau des effectifs'!$I$9</definedName>
    <definedName name="CRCAPHSALAG__TETP04__CARANM1">'Tableau des effectifs'!$I$10</definedName>
    <definedName name="CRCAPHSALAG__TETP05__CARANM1">'Tableau des effectifs'!$I$25</definedName>
    <definedName name="CRCAPHSALAG__TETP06__CARANM1">'Tableau des effectifs'!$I$26</definedName>
    <definedName name="CRCAPHSALAG__TETP07__CARANM1">'Tableau des effectifs'!$I$28</definedName>
    <definedName name="CRCAPHSALAG__TETP08__CARANM1">'Tableau des effectifs'!$I$29</definedName>
    <definedName name="CRCAPHSALAG__TETP09__CARANM1">'Tableau des effectifs'!$I$11</definedName>
    <definedName name="CRCAPHSALAG__TETP10__CARANM1">'Tableau des effectifs'!$I$12</definedName>
    <definedName name="CRCAPHSALAG__TETP11__CARANM1">'Tableau des effectifs'!$I$13</definedName>
    <definedName name="CRCAPHSALAG__TETP12__CARANM1">'Tableau des effectifs'!$I$14</definedName>
    <definedName name="CRCAPHSALAG__TETP13__CARANM1">'Tableau des effectifs'!$I$15</definedName>
    <definedName name="CRCAPHSALAG__TETP14__CARANM1">'Tableau des effectifs'!$I$16</definedName>
    <definedName name="CRCAPHSALAG__TETP15__CARANM1">'Tableau des effectifs'!$I$17</definedName>
    <definedName name="CRCAPHSALAG__TETP16__CARANM1">'Tableau des effectifs'!$I$18</definedName>
    <definedName name="CRCAPHSALAG__TETP17__CARANM1">'Tableau des effectifs'!$I$19</definedName>
    <definedName name="CRCAPHSALAG__TETP18__CARANM1">'Tableau des effectifs'!$I$20</definedName>
    <definedName name="CRCAPHSALAG__TETP19__CARANM1">'Tableau des effectifs'!$I$21</definedName>
    <definedName name="CRCAPHSALAG__TETP20__CARANM1">'Tableau des effectifs'!$I$22</definedName>
    <definedName name="CRCAPHSALAG__TETP21__CARANM1">'Tableau des effectifs'!$I$23</definedName>
    <definedName name="CRCAPHSALAG__TETP22__CARANM1">'Tableau des effectifs'!$I$34</definedName>
    <definedName name="CRCAPHSALAG__TETP23__CARANM1">'Tableau des effectifs'!$I$35</definedName>
    <definedName name="CRCAPHSALAG__TETP24__CARANM1">'Tableau des effectifs'!$I$36</definedName>
    <definedName name="CRCAPHSALAG__TETP25__CARANM1">'Tableau des effectifs'!$I$37</definedName>
    <definedName name="CRCAPHSALAG__TETP26__CARANM1">'Tableau des effectifs'!$I$38</definedName>
    <definedName name="CRCAPHSALAG__TETP27__CARANM1">'Tableau des effectifs'!$I$39</definedName>
    <definedName name="CRCAPHSALAG__TETP28__CARANM1">'Tableau des effectifs'!$I$40</definedName>
    <definedName name="CRCAPHSALAG__TETP29__CARANM1">'Tableau des effectifs'!$I$41</definedName>
    <definedName name="CRCAPHSALAG__TETP30__CARANM1">'Tableau des effectifs'!$I$42</definedName>
    <definedName name="CRCAPHSALAG__TETP31__CARANM1">'Tableau des effectifs'!$I$43</definedName>
    <definedName name="CRCAPHSALAG__TETP32__CARANM1">'Tableau des effectifs'!$I$44</definedName>
    <definedName name="CRCAPHSALAG__TETP33__CARANM1">'Tableau des effectifs'!$I$45</definedName>
    <definedName name="CRCAPHSALAG__TETP34__CARANM1">'Tableau des effectifs'!$I$46</definedName>
    <definedName name="CRCAPHSALAG__TETP35__CARANM1">'Tableau des effectifs'!$I$47</definedName>
    <definedName name="CRCAPHSALAG__TETP36__CARANM1">'Tableau des effectifs'!$I$48</definedName>
    <definedName name="CRCAPHSALAG__TETP37__CARANM1">'Tableau des effectifs'!$I$49</definedName>
    <definedName name="CRCAPHSALAG__TETP38__CARANM1">'Tableau des effectifs'!$I$50</definedName>
    <definedName name="CRCAPHSALAG__TETP39__CARANM1">'Tableau des effectifs'!$I$52</definedName>
    <definedName name="CRCAPHSALAG__TETP40__CARANM1">'Tableau des effectifs'!$I$53</definedName>
    <definedName name="CRCAPHSALAG__TETP41__CARANM1">'Tableau des effectifs'!$I$54</definedName>
    <definedName name="CRCAPHSALAG__TETP42__CARANM1">'Tableau des effectifs'!$I$55</definedName>
    <definedName name="CRCAPHSALAG__TETP43__CARANM1">'Tableau des effectifs'!$I$56</definedName>
    <definedName name="CRCAPHSALAG__TETP44__CARANM1">'Tableau des effectifs'!$I$57</definedName>
    <definedName name="CRCAPHSALAG__TETP45__CARANM1">'Tableau des effectifs'!$I$58</definedName>
    <definedName name="CRCAPHSALAG__TETP46__CARANM1">'Tableau des effectifs'!$I$59</definedName>
    <definedName name="CRCAPHSALAG__TETP47__CARANM1">'Tableau des effectifs'!$I$60</definedName>
    <definedName name="CRCAPHSALAG__TETP48__CARANM1">'Tableau des effectifs'!$I$68</definedName>
    <definedName name="CRCAPHSALAG__TETP49__CARANM1">'Tableau des effectifs'!$I$69</definedName>
    <definedName name="CRCAPHSALAG__TETP50__CARANM1">'Tableau des effectifs'!$I$70</definedName>
    <definedName name="CRCAPHSALAG__TETP51__CARANM1">'Tableau des effectifs'!$I$71</definedName>
    <definedName name="CRCAPHSALAG__TETP52__CARANM1">'Tableau des effectifs'!$I$72</definedName>
    <definedName name="CRCAPHSALAG__TETP53__CARANM1">'Tableau des effectifs'!$I$74</definedName>
    <definedName name="CRCAPHSALAG__TETP54__CARANM1">'Tableau des effectifs'!$I$75</definedName>
    <definedName name="CRCAPHSALAG__TETP55__CARANM1">'Tableau des effectifs'!$I$76</definedName>
    <definedName name="CRCAPHSALAG__TETP56__CARANM1">'Tableau des effectifs'!$I$77</definedName>
    <definedName name="CRCAPHSALAG__TETP57__CARANM1">'Tableau des effectifs'!$I$78</definedName>
    <definedName name="CRCAPHSALAG__TETP58__CARANM1">'Tableau des effectifs'!$I$79</definedName>
    <definedName name="CRCAPHSALAG__TETP59__CARANM1">'Tableau des effectifs'!$I$80</definedName>
    <definedName name="CRCAPHSALAG__TETP60__CARANM1">'Tableau des effectifs'!$I$81</definedName>
    <definedName name="CRCAPHSALAG__TETP61A_CARANM1">'Tableau des effectifs'!$I$51</definedName>
    <definedName name="CRCAPHSALAG__TETP61B_CARANM1">'Tableau des effectifs'!$I$85</definedName>
    <definedName name="CRCAPHSALAG__TETP62__CARANM1">'Tableau des effectifs'!$I$82</definedName>
    <definedName name="CRCAPHSALAG__TETP63__CARANM1">'Tableau des effectifs'!$I$83</definedName>
    <definedName name="CRCAPHSALAG__TETP64__CARANM1">'Tableau des effectifs'!$I$61</definedName>
    <definedName name="CRCAPHSALAG__TETP65__CARANM1">'Tableau des effectifs'!$I$62</definedName>
    <definedName name="CRCAPHSALAG__TETP66__CARANM1">'Tableau des effectifs'!$I$63</definedName>
    <definedName name="CRCAPHSALAG__TETP67__CARANM1">'Tableau des effectifs'!$I$64</definedName>
    <definedName name="CRCAPHSALAG__TETP68__CARANM1">'Tableau des effectifs'!$I$65</definedName>
    <definedName name="CRCAPHSALAG__TETP69__CARANM1">'Tableau des effectifs'!$I$66</definedName>
    <definedName name="CRCAPHSALAG__TETP70__CARANM1">'Tableau des effectifs'!$I$84</definedName>
    <definedName name="CRCAPHSALAG__TETP71__CARANM1">'Tableau des effectifs'!$I$30</definedName>
    <definedName name="CRCAPHSALAG__TETP72__CARANM1">'Tableau des effectifs'!$I$31</definedName>
    <definedName name="CRCAPHSALAG__TETPRE__CARANM1">'Tableau des effectifs'!$I$32</definedName>
    <definedName name="CRCAPHSALAG__TOTDEPPEBEXANN0">'Tabl. indicateurs pers.'!$I$13</definedName>
    <definedName name="CRCAPHSALAG__TOTDEPPECAPANN0">'Tabl. indicateurs pers.'!$K$13</definedName>
    <definedName name="CRCAPHSALAG__TOTDEPPECARANM1">'Tabl. indicateurs pers.'!$H$13</definedName>
    <definedName name="CRCAPHSALAG__TOTETP__CAPANN0">'Tabl. calcul points'!$D$153</definedName>
    <definedName name="CRCAPHSALAG__TOTPTS__BEXANN0">'Tabl. indicateurs pers.'!$I$6</definedName>
    <definedName name="CRCAPHSALAG__TOTPTS__CAPANN0">'Tabl. indicateurs pers.'!$K$6</definedName>
    <definedName name="CRCAPHSALAG__TOTPTS__CARANM1">'Tabl. indicateurs pers.'!$H$6</definedName>
    <definedName name="CRCAPHSALAG__TXCHARG_BEXANN0">'Tabl. indicateurs pers.'!$I$11</definedName>
    <definedName name="CRCAPHSALAG__TXCHARG_CAPANN0">'Tabl. indicateurs pers.'!$K$11</definedName>
    <definedName name="CRCAPHSALAG__TXCHARG_CARANM1">'Tabl. indicateurs pers.'!$H$11</definedName>
    <definedName name="_xlnm.Print_Titles" localSheetId="45">'Analyse GVT'!$3:$5</definedName>
    <definedName name="_xlnm.Print_Titles" localSheetId="26">'ESSMS publics Dette fin.2'!$C:$C</definedName>
    <definedName name="_xlnm.Print_Titles" localSheetId="31">'ESSMS publics Dette fin.7'!$C:$C</definedName>
    <definedName name="_xlnm.Print_Titles" localSheetId="44">'Tabl. calcul €'!$3:$5</definedName>
    <definedName name="_xlnm.Print_Titles" localSheetId="43">'Tabl. calcul points'!$3:$5</definedName>
    <definedName name="_xlnm.Print_Titles" localSheetId="40">'Tableau des effectifs'!$4:$6</definedName>
    <definedName name="_xlnm.Print_Titles" localSheetId="41">'Tableau rémunérations'!$5:$6</definedName>
    <definedName name="Liste_CAT_Conventions">Index!$B$67:$B$74</definedName>
    <definedName name="Liste_Cat_FINESS">Index!$B$5:$B$64</definedName>
    <definedName name="Liste_des_codes_convention" localSheetId="2">Listes!$B$47:$D$54</definedName>
    <definedName name="_xlnm.Print_Area" localSheetId="6">Activité!$B$2:$J$16</definedName>
    <definedName name="_xlnm.Print_Area" localSheetId="45">'Analyse GVT'!$B$2:$N$154</definedName>
    <definedName name="_xlnm.Print_Area" localSheetId="42">'Autres rémun. et avantages'!$B$2:$G$15</definedName>
    <definedName name="_xlnm.Print_Area" localSheetId="33">'Charges expl.1'!$B$2:$N$36</definedName>
    <definedName name="_xlnm.Print_Area" localSheetId="34">'Charges expl.2'!$B$2:$N$22</definedName>
    <definedName name="_xlnm.Print_Area" localSheetId="35">'Charges expl.3'!$B$2:$N$37</definedName>
    <definedName name="_xlnm.Print_Area" localSheetId="36">'Charges expl.3 fin'!$B$2:$N$36</definedName>
    <definedName name="_xlnm.Print_Area" localSheetId="7">Creton!$B$2:$O$15</definedName>
    <definedName name="_xlnm.Print_Area" localSheetId="5">Données!$C$2:$N$34</definedName>
    <definedName name="_xlnm.Print_Area" localSheetId="25">'ESSMS publics Dette fin.1'!$B$2:$I$43</definedName>
    <definedName name="_xlnm.Print_Area" localSheetId="26">'ESSMS publics Dette fin.2'!$B$2:$W$33</definedName>
    <definedName name="_xlnm.Print_Area" localSheetId="27">'ESSMS publics Dette fin.3'!$B$2:$O$29</definedName>
    <definedName name="_xlnm.Print_Area" localSheetId="28">'ESSMS publics Dette fin.4'!$B$2:$M$16</definedName>
    <definedName name="_xlnm.Print_Area" localSheetId="29">'ESSMS publics Dette fin.5'!$B$2:$K$25</definedName>
    <definedName name="_xlnm.Print_Area" localSheetId="30">'ESSMS publics Dette fin.6'!$B$2:$O$41</definedName>
    <definedName name="_xlnm.Print_Area" localSheetId="31">'ESSMS publics Dette fin.7'!$B$2:$Y$37</definedName>
    <definedName name="_xlnm.Print_Area" localSheetId="32">'ESSMS publics Dette fin.8'!$B$2:$K$21</definedName>
    <definedName name="_xlnm.Print_Area" localSheetId="48">LISEZ_MOI!$B$1:$O$24</definedName>
    <definedName name="_xlnm.Print_Area" localSheetId="2">Listes!$A$1:$I$165</definedName>
    <definedName name="_xlnm.Print_Area" localSheetId="9">'Plan de financement'!$B$2:$H$28</definedName>
    <definedName name="_xlnm.Print_Area" localSheetId="37">'Produits expl. 1 et 2'!$B$2:$M$45</definedName>
    <definedName name="_xlnm.Print_Area" localSheetId="38">'Produits expl. 3'!$B$2:$M$42</definedName>
    <definedName name="_xlnm.Print_Area" localSheetId="8">'Récap exéc_buddg'!$B$2:$K$22</definedName>
    <definedName name="_xlnm.Print_Area" localSheetId="39">'Répartition charges communes'!$B$2:$M$40</definedName>
    <definedName name="_xlnm.Print_Area" localSheetId="47">Résultat!$B$2:$H$35</definedName>
    <definedName name="_xlnm.Print_Area" localSheetId="10">'Sect I Emplois'!$B$2:$K$38</definedName>
    <definedName name="_xlnm.Print_Area" localSheetId="11">'Sect I Ressources'!$B$2:$K$38</definedName>
    <definedName name="_xlnm.Print_Area" localSheetId="51">'SERAFIN PH Depenses de soins'!$A$1:$E$30</definedName>
    <definedName name="_xlnm.Print_Area" localSheetId="50">'SERAFIN PH Enseignants'!$A$1:$E$16</definedName>
    <definedName name="_xlnm.Print_Area" localSheetId="49">'SERAFIN PH Transport'!$A$1:$E$57</definedName>
    <definedName name="_xlnm.Print_Area" localSheetId="12">'SI tableau emploi.1'!$B$2:$M$39</definedName>
    <definedName name="_xlnm.Print_Area" localSheetId="13">'SI tableau emploi.2'!$B$2:$M$36</definedName>
    <definedName name="_xlnm.Print_Area" localSheetId="14">'SI tableau emploi.3'!$B$2:$M$41</definedName>
    <definedName name="_xlnm.Print_Area" localSheetId="15">'SI tableau emploi.4'!$B$2:$M$29</definedName>
    <definedName name="_xlnm.Print_Area" localSheetId="16">'SI tableau emploi.5'!$B$2:$M$28</definedName>
    <definedName name="_xlnm.Print_Area" localSheetId="17">'SI tableau ressources.1'!$B$2:$M$39</definedName>
    <definedName name="_xlnm.Print_Area" localSheetId="18">'SI tableau ressources.2'!$B$2:$M$36</definedName>
    <definedName name="_xlnm.Print_Area" localSheetId="19">'SI tableau ressources.3'!$B$2:$M$29</definedName>
    <definedName name="_xlnm.Print_Area" localSheetId="20">'SI tableau ressources.4'!$B$2:$M$30</definedName>
    <definedName name="_xlnm.Print_Area" localSheetId="21">'SI tableau ressources.5'!$B$2:$M$35</definedName>
    <definedName name="_xlnm.Print_Area" localSheetId="44">'Tabl. calcul €'!$B$2:$N$154</definedName>
    <definedName name="_xlnm.Print_Area" localSheetId="43">'Tabl. calcul points'!$B$2:$Q$154</definedName>
    <definedName name="_xlnm.Print_Area" localSheetId="46">'Tabl. indicateurs pers.'!$B$2:$N$25</definedName>
    <definedName name="_xlnm.Print_Area" localSheetId="24">'Tabl.emprunts (ESSMS privés)'!$B$2:$L$21</definedName>
    <definedName name="_xlnm.Print_Area" localSheetId="23">Tabl_prov_dépré_fdsdédiés_resco!$B$2:$I$36</definedName>
    <definedName name="_xlnm.Print_Area" localSheetId="22">'Tableau des amortissements'!$B$2:$I$27</definedName>
    <definedName name="_xlnm.Print_Area" localSheetId="40">'Tableau des effectifs'!$B$2:$K$87</definedName>
    <definedName name="_xlnm.Print_Area" localSheetId="41">'Tableau rémunérations'!$B$2:$H$87</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2" i="134" l="1"/>
  <c r="C36" i="134"/>
  <c r="F14" i="93"/>
  <c r="L9" i="90"/>
  <c r="I33" i="106"/>
  <c r="I19" i="105"/>
  <c r="I44" i="105"/>
  <c r="I35" i="106"/>
  <c r="J27" i="104"/>
  <c r="J19" i="102"/>
  <c r="J35" i="101"/>
  <c r="J29" i="104"/>
  <c r="F6" i="93"/>
  <c r="F7" i="93"/>
  <c r="F17" i="93"/>
  <c r="G17" i="93"/>
  <c r="K13" i="90"/>
  <c r="F19" i="102"/>
  <c r="I13" i="90"/>
  <c r="E19" i="102"/>
  <c r="H13" i="90"/>
  <c r="E40" i="134"/>
  <c r="C2" i="134"/>
  <c r="E1" i="134"/>
  <c r="C33" i="134"/>
  <c r="C30" i="134"/>
  <c r="C28" i="134"/>
  <c r="C26" i="134"/>
  <c r="C24" i="134"/>
  <c r="C22" i="134"/>
  <c r="C20" i="134"/>
  <c r="C18" i="134"/>
  <c r="E11" i="55"/>
  <c r="E14" i="55"/>
  <c r="E19" i="55"/>
  <c r="E30" i="55"/>
  <c r="E38" i="55"/>
  <c r="E14" i="60"/>
  <c r="E19" i="60"/>
  <c r="E22" i="60"/>
  <c r="E27" i="60"/>
  <c r="E35" i="60"/>
  <c r="E19" i="61"/>
  <c r="E28" i="61"/>
  <c r="E16" i="116"/>
  <c r="E18" i="116"/>
  <c r="E20" i="116"/>
  <c r="E29" i="116"/>
  <c r="E15" i="63"/>
  <c r="E23" i="63"/>
  <c r="E11" i="17"/>
  <c r="E14" i="17"/>
  <c r="E19" i="17"/>
  <c r="E30" i="17"/>
  <c r="E38" i="17"/>
  <c r="E14" i="51"/>
  <c r="E19" i="51"/>
  <c r="E22" i="51"/>
  <c r="E27" i="51"/>
  <c r="E35" i="51"/>
  <c r="E19" i="52"/>
  <c r="E28" i="52"/>
  <c r="E38" i="52"/>
  <c r="E40" i="52"/>
  <c r="E8" i="53"/>
  <c r="E18" i="53"/>
  <c r="E28" i="53"/>
  <c r="E13" i="59"/>
  <c r="E25" i="59"/>
  <c r="H11" i="55"/>
  <c r="I11" i="55"/>
  <c r="J11" i="55"/>
  <c r="H14" i="55"/>
  <c r="I14" i="55"/>
  <c r="J14" i="55"/>
  <c r="H19" i="55"/>
  <c r="I19" i="55"/>
  <c r="J19" i="55"/>
  <c r="H30" i="55"/>
  <c r="I30" i="55"/>
  <c r="J30" i="55"/>
  <c r="H38" i="55"/>
  <c r="I38" i="55"/>
  <c r="J38" i="55"/>
  <c r="H14" i="60"/>
  <c r="I14" i="60"/>
  <c r="J14" i="60"/>
  <c r="H19" i="60"/>
  <c r="I19" i="60"/>
  <c r="J19" i="60"/>
  <c r="H22" i="60"/>
  <c r="I22" i="60"/>
  <c r="J22" i="60"/>
  <c r="H27" i="60"/>
  <c r="I27" i="60"/>
  <c r="J27" i="60"/>
  <c r="H35" i="60"/>
  <c r="I35" i="60"/>
  <c r="J35" i="60"/>
  <c r="H19" i="61"/>
  <c r="I19" i="61"/>
  <c r="J19" i="61"/>
  <c r="H28" i="61"/>
  <c r="I28" i="61"/>
  <c r="J28" i="61"/>
  <c r="H16" i="116"/>
  <c r="I16" i="116"/>
  <c r="J16" i="116"/>
  <c r="H18" i="116"/>
  <c r="I18" i="116"/>
  <c r="J18" i="116"/>
  <c r="H20" i="116"/>
  <c r="I20" i="116"/>
  <c r="J20" i="116"/>
  <c r="H29" i="116"/>
  <c r="I29" i="116"/>
  <c r="J29" i="116"/>
  <c r="H15" i="63"/>
  <c r="I15" i="63"/>
  <c r="J15" i="63"/>
  <c r="H23" i="63"/>
  <c r="I23" i="63"/>
  <c r="J23" i="63"/>
  <c r="J25" i="63"/>
  <c r="J26" i="63"/>
  <c r="J27" i="63"/>
  <c r="J28" i="63"/>
  <c r="J30" i="63"/>
  <c r="J31" i="63"/>
  <c r="H11" i="17"/>
  <c r="I11" i="17"/>
  <c r="J11" i="17"/>
  <c r="H14" i="17"/>
  <c r="I14" i="17"/>
  <c r="J14" i="17"/>
  <c r="H19" i="17"/>
  <c r="I19" i="17"/>
  <c r="J19" i="17"/>
  <c r="H30" i="17"/>
  <c r="I30" i="17"/>
  <c r="J30" i="17"/>
  <c r="H38" i="17"/>
  <c r="I38" i="17"/>
  <c r="J38" i="17"/>
  <c r="H14" i="51"/>
  <c r="I14" i="51"/>
  <c r="J14" i="51"/>
  <c r="H19" i="51"/>
  <c r="I19" i="51"/>
  <c r="J19" i="51"/>
  <c r="H22" i="51"/>
  <c r="I22" i="51"/>
  <c r="J22" i="51"/>
  <c r="H27" i="51"/>
  <c r="I27" i="51"/>
  <c r="J27" i="51"/>
  <c r="H35" i="51"/>
  <c r="I35" i="51"/>
  <c r="J35" i="51"/>
  <c r="H19" i="52"/>
  <c r="I19" i="52"/>
  <c r="J19" i="52"/>
  <c r="H28" i="52"/>
  <c r="I28" i="52"/>
  <c r="J28" i="52"/>
  <c r="H38" i="52"/>
  <c r="I38" i="52"/>
  <c r="J38" i="52"/>
  <c r="H40" i="52"/>
  <c r="I40" i="52"/>
  <c r="J40" i="52"/>
  <c r="H8" i="53"/>
  <c r="I8" i="53"/>
  <c r="J8" i="53"/>
  <c r="H18" i="53"/>
  <c r="I18" i="53"/>
  <c r="J18" i="53"/>
  <c r="H28" i="53"/>
  <c r="I28" i="53"/>
  <c r="J28" i="53"/>
  <c r="H13" i="59"/>
  <c r="I13" i="59"/>
  <c r="J13" i="59"/>
  <c r="J15" i="59"/>
  <c r="J17" i="59"/>
  <c r="J19" i="59"/>
  <c r="J21" i="59"/>
  <c r="J23" i="59"/>
  <c r="J24" i="59"/>
  <c r="J32" i="63"/>
  <c r="F11" i="55"/>
  <c r="F14" i="55"/>
  <c r="F19" i="55"/>
  <c r="F30" i="55"/>
  <c r="F38" i="55"/>
  <c r="F14" i="60"/>
  <c r="F19" i="60"/>
  <c r="F22" i="60"/>
  <c r="F27" i="60"/>
  <c r="F35" i="60"/>
  <c r="F19" i="61"/>
  <c r="F28" i="61"/>
  <c r="F16" i="116"/>
  <c r="F18" i="116"/>
  <c r="F20" i="116"/>
  <c r="F29" i="116"/>
  <c r="F15" i="63"/>
  <c r="F23" i="63"/>
  <c r="F11" i="17"/>
  <c r="F14" i="17"/>
  <c r="F19" i="17"/>
  <c r="F30" i="17"/>
  <c r="F38" i="17"/>
  <c r="F14" i="51"/>
  <c r="F19" i="51"/>
  <c r="F22" i="51"/>
  <c r="F27" i="51"/>
  <c r="F35" i="51"/>
  <c r="F19" i="52"/>
  <c r="F28" i="52"/>
  <c r="F38" i="52"/>
  <c r="F40" i="52"/>
  <c r="F8" i="53"/>
  <c r="F18" i="53"/>
  <c r="F28" i="53"/>
  <c r="F13" i="59"/>
  <c r="F32" i="63"/>
  <c r="J25" i="59"/>
  <c r="F25" i="59"/>
  <c r="E27" i="59"/>
  <c r="E27" i="9"/>
  <c r="I12" i="3"/>
  <c r="I11" i="3"/>
  <c r="I10" i="3"/>
  <c r="I9" i="3"/>
  <c r="I73" i="87"/>
  <c r="F73" i="87"/>
  <c r="F67" i="87"/>
  <c r="I67" i="87"/>
  <c r="I33" i="87"/>
  <c r="I27" i="87"/>
  <c r="I24" i="87"/>
  <c r="H21" i="87"/>
  <c r="G26" i="87"/>
  <c r="G25" i="87"/>
  <c r="I7" i="87"/>
  <c r="D73" i="87"/>
  <c r="D67" i="87"/>
  <c r="D33" i="87"/>
  <c r="D27" i="87"/>
  <c r="D24" i="87"/>
  <c r="D7" i="87"/>
  <c r="F27" i="104"/>
  <c r="F35" i="101"/>
  <c r="F29" i="104"/>
  <c r="F35" i="104"/>
  <c r="G27" i="104"/>
  <c r="G19" i="102"/>
  <c r="G35" i="101"/>
  <c r="G29" i="104"/>
  <c r="G35" i="104"/>
  <c r="H35" i="104"/>
  <c r="E27" i="88"/>
  <c r="E24" i="88"/>
  <c r="E7" i="88"/>
  <c r="E73" i="88"/>
  <c r="E67" i="88"/>
  <c r="E33" i="88"/>
  <c r="H7" i="103"/>
  <c r="H8" i="103"/>
  <c r="H9" i="103"/>
  <c r="H10" i="103"/>
  <c r="H11" i="103"/>
  <c r="H12" i="103"/>
  <c r="H13" i="103"/>
  <c r="H14" i="103"/>
  <c r="H15" i="103"/>
  <c r="H16" i="103"/>
  <c r="H17" i="103"/>
  <c r="H18" i="103"/>
  <c r="H19" i="103"/>
  <c r="H20" i="103"/>
  <c r="H23" i="103"/>
  <c r="H24" i="103"/>
  <c r="H25" i="103"/>
  <c r="H26" i="103"/>
  <c r="H27" i="103"/>
  <c r="H30" i="103"/>
  <c r="H33" i="103"/>
  <c r="H34" i="103"/>
  <c r="H35" i="103"/>
  <c r="H36" i="103"/>
  <c r="H7" i="104"/>
  <c r="H8" i="104"/>
  <c r="H9" i="104"/>
  <c r="H10" i="104"/>
  <c r="H11" i="104"/>
  <c r="H12" i="104"/>
  <c r="H13" i="104"/>
  <c r="H22" i="104"/>
  <c r="H27" i="104"/>
  <c r="H7" i="102"/>
  <c r="H8" i="102"/>
  <c r="H9" i="102"/>
  <c r="H10" i="102"/>
  <c r="H11" i="102"/>
  <c r="H12" i="102"/>
  <c r="H13" i="102"/>
  <c r="H14" i="102"/>
  <c r="H15" i="102"/>
  <c r="H16" i="102"/>
  <c r="H17" i="102"/>
  <c r="H19" i="102"/>
  <c r="H8" i="101"/>
  <c r="H9" i="101"/>
  <c r="H10" i="101"/>
  <c r="H11" i="101"/>
  <c r="H12" i="101"/>
  <c r="H13" i="101"/>
  <c r="H14" i="101"/>
  <c r="H17" i="101"/>
  <c r="H18" i="101"/>
  <c r="H19" i="101"/>
  <c r="H22" i="101"/>
  <c r="H23" i="101"/>
  <c r="H24" i="101"/>
  <c r="H25" i="101"/>
  <c r="H26" i="101"/>
  <c r="H27" i="101"/>
  <c r="H28" i="101"/>
  <c r="H29" i="101"/>
  <c r="H30" i="101"/>
  <c r="H31" i="101"/>
  <c r="H32" i="101"/>
  <c r="H33" i="101"/>
  <c r="H35" i="101"/>
  <c r="H29" i="104"/>
  <c r="M27" i="104"/>
  <c r="K27" i="104"/>
  <c r="I27" i="104"/>
  <c r="E27" i="104"/>
  <c r="G21" i="17"/>
  <c r="G22" i="17"/>
  <c r="G23" i="17"/>
  <c r="G24" i="17"/>
  <c r="G25" i="17"/>
  <c r="G26" i="17"/>
  <c r="G27" i="17"/>
  <c r="G30" i="17"/>
  <c r="F31" i="100"/>
  <c r="F15" i="100"/>
  <c r="E21" i="100"/>
  <c r="H33" i="104"/>
  <c r="K33" i="104"/>
  <c r="H32" i="104"/>
  <c r="X27" i="125"/>
  <c r="W27" i="125"/>
  <c r="V27" i="125"/>
  <c r="S27" i="125"/>
  <c r="R27" i="125"/>
  <c r="K36" i="126"/>
  <c r="N36" i="126"/>
  <c r="M36" i="126"/>
  <c r="G36" i="126"/>
  <c r="K17" i="126"/>
  <c r="D17" i="126"/>
  <c r="E20" i="119"/>
  <c r="D20" i="119"/>
  <c r="K20" i="119"/>
  <c r="J20" i="119"/>
  <c r="N20" i="119"/>
  <c r="M20" i="119"/>
  <c r="Q19" i="120"/>
  <c r="G22" i="121"/>
  <c r="F22" i="121"/>
  <c r="E22" i="121"/>
  <c r="F14" i="3"/>
  <c r="E14" i="3"/>
  <c r="I14" i="3"/>
  <c r="D14" i="3"/>
  <c r="G14" i="3"/>
  <c r="F35" i="9"/>
  <c r="F34" i="9"/>
  <c r="F32" i="9"/>
  <c r="F31" i="9"/>
  <c r="F30" i="9"/>
  <c r="F29" i="9"/>
  <c r="F35" i="10"/>
  <c r="F34" i="10"/>
  <c r="F32" i="10"/>
  <c r="F31" i="10"/>
  <c r="E31" i="10"/>
  <c r="G31" i="10"/>
  <c r="F30" i="10"/>
  <c r="F29" i="10"/>
  <c r="E35" i="10"/>
  <c r="E34" i="10"/>
  <c r="G34" i="10"/>
  <c r="E32" i="10"/>
  <c r="G32" i="10"/>
  <c r="E30" i="10"/>
  <c r="E29" i="10"/>
  <c r="G29" i="10"/>
  <c r="J29" i="10"/>
  <c r="H35" i="9"/>
  <c r="H34" i="9"/>
  <c r="E35" i="9"/>
  <c r="E34" i="9"/>
  <c r="E32" i="9"/>
  <c r="E31" i="9"/>
  <c r="G31" i="9"/>
  <c r="E30" i="9"/>
  <c r="G30" i="9"/>
  <c r="E29" i="9"/>
  <c r="G14" i="46"/>
  <c r="F14" i="46"/>
  <c r="E14" i="46"/>
  <c r="J12" i="46"/>
  <c r="J11" i="46"/>
  <c r="J10" i="46"/>
  <c r="J9" i="46"/>
  <c r="J8" i="46"/>
  <c r="J7" i="46"/>
  <c r="D12" i="46"/>
  <c r="D11" i="46"/>
  <c r="D10" i="46"/>
  <c r="D9" i="46"/>
  <c r="D8" i="46"/>
  <c r="D7" i="46"/>
  <c r="H12" i="3"/>
  <c r="G12" i="3"/>
  <c r="H11" i="3"/>
  <c r="G11" i="3"/>
  <c r="H10" i="3"/>
  <c r="G10" i="3"/>
  <c r="H9" i="3"/>
  <c r="G9" i="3"/>
  <c r="H8" i="3"/>
  <c r="I8" i="3"/>
  <c r="G8" i="3"/>
  <c r="H7" i="3"/>
  <c r="I7" i="3"/>
  <c r="G17" i="23"/>
  <c r="G16" i="23"/>
  <c r="G12" i="23"/>
  <c r="G10" i="23"/>
  <c r="G9" i="23"/>
  <c r="F33" i="23"/>
  <c r="F32" i="23"/>
  <c r="F31" i="23"/>
  <c r="F9" i="23"/>
  <c r="F10" i="23"/>
  <c r="F12" i="23"/>
  <c r="F19" i="23"/>
  <c r="F26" i="23"/>
  <c r="F35" i="23"/>
  <c r="E35" i="23"/>
  <c r="G35" i="23"/>
  <c r="H35" i="23"/>
  <c r="F17" i="23"/>
  <c r="F16" i="23"/>
  <c r="M9" i="90"/>
  <c r="M6" i="90"/>
  <c r="L6" i="90"/>
  <c r="F7" i="89"/>
  <c r="F73" i="88"/>
  <c r="F67" i="88"/>
  <c r="F33" i="88"/>
  <c r="F27" i="88"/>
  <c r="F7" i="88"/>
  <c r="G7" i="88"/>
  <c r="G12" i="88"/>
  <c r="F27" i="87"/>
  <c r="E27" i="87"/>
  <c r="F24" i="87"/>
  <c r="E24" i="87"/>
  <c r="G8" i="87"/>
  <c r="H85" i="87"/>
  <c r="J85" i="87"/>
  <c r="G85" i="87"/>
  <c r="H84" i="87"/>
  <c r="G84" i="87"/>
  <c r="H83" i="87"/>
  <c r="G83" i="87"/>
  <c r="H82" i="87"/>
  <c r="G82" i="87"/>
  <c r="H81" i="87"/>
  <c r="G81" i="87"/>
  <c r="H80" i="87"/>
  <c r="D80" i="88"/>
  <c r="G80" i="87"/>
  <c r="H79" i="87"/>
  <c r="G79" i="87"/>
  <c r="H78" i="87"/>
  <c r="G78" i="87"/>
  <c r="H77" i="87"/>
  <c r="G77" i="87"/>
  <c r="H76" i="87"/>
  <c r="G76" i="87"/>
  <c r="H75" i="87"/>
  <c r="G75" i="87"/>
  <c r="H74" i="87"/>
  <c r="G74" i="87"/>
  <c r="H72" i="87"/>
  <c r="J72" i="87"/>
  <c r="G72" i="87"/>
  <c r="H71" i="87"/>
  <c r="G71" i="87"/>
  <c r="H70" i="87"/>
  <c r="J70" i="87"/>
  <c r="G70" i="87"/>
  <c r="H69" i="87"/>
  <c r="G69" i="87"/>
  <c r="H68" i="87"/>
  <c r="D68" i="88"/>
  <c r="G68" i="87"/>
  <c r="H66" i="87"/>
  <c r="G66" i="87"/>
  <c r="H65" i="87"/>
  <c r="D65" i="88"/>
  <c r="G65" i="87"/>
  <c r="H64" i="87"/>
  <c r="G64" i="87"/>
  <c r="H63" i="87"/>
  <c r="J63" i="87"/>
  <c r="G63" i="87"/>
  <c r="H62" i="87"/>
  <c r="G62" i="87"/>
  <c r="H61" i="87"/>
  <c r="J61" i="87"/>
  <c r="G61" i="87"/>
  <c r="H60" i="87"/>
  <c r="G60" i="87"/>
  <c r="H59" i="87"/>
  <c r="G59" i="87"/>
  <c r="H58" i="87"/>
  <c r="J58" i="87"/>
  <c r="G58" i="87"/>
  <c r="H57" i="87"/>
  <c r="D57" i="88"/>
  <c r="G57" i="87"/>
  <c r="H56" i="87"/>
  <c r="J56" i="87"/>
  <c r="G56" i="87"/>
  <c r="H55" i="87"/>
  <c r="G55" i="87"/>
  <c r="H54" i="87"/>
  <c r="G54" i="87"/>
  <c r="H53" i="87"/>
  <c r="J53" i="87"/>
  <c r="G53" i="87"/>
  <c r="H52" i="87"/>
  <c r="G52" i="87"/>
  <c r="H51" i="87"/>
  <c r="D51" i="88"/>
  <c r="G51" i="87"/>
  <c r="H50" i="87"/>
  <c r="G50" i="87"/>
  <c r="H49" i="87"/>
  <c r="G49" i="87"/>
  <c r="H48" i="87"/>
  <c r="G48" i="87"/>
  <c r="H47" i="87"/>
  <c r="J47" i="87"/>
  <c r="G47" i="87"/>
  <c r="H46" i="87"/>
  <c r="J46" i="87"/>
  <c r="G46" i="87"/>
  <c r="H45" i="87"/>
  <c r="G45" i="87"/>
  <c r="H44" i="87"/>
  <c r="G44" i="87"/>
  <c r="H43" i="87"/>
  <c r="G43" i="87"/>
  <c r="H42" i="87"/>
  <c r="G42" i="87"/>
  <c r="H41" i="87"/>
  <c r="J41" i="87"/>
  <c r="G41" i="87"/>
  <c r="H40" i="87"/>
  <c r="G40" i="87"/>
  <c r="H39" i="87"/>
  <c r="D39" i="88"/>
  <c r="G39" i="87"/>
  <c r="H38" i="87"/>
  <c r="G38" i="87"/>
  <c r="H37" i="87"/>
  <c r="J37" i="87"/>
  <c r="G37" i="87"/>
  <c r="H36" i="87"/>
  <c r="G36" i="87"/>
  <c r="H35" i="87"/>
  <c r="D35" i="88"/>
  <c r="G35" i="87"/>
  <c r="H34" i="87"/>
  <c r="G34" i="87"/>
  <c r="H32" i="87"/>
  <c r="J32" i="87"/>
  <c r="G32" i="87"/>
  <c r="H31" i="87"/>
  <c r="D31" i="88"/>
  <c r="G31" i="87"/>
  <c r="H30" i="87"/>
  <c r="G30" i="87"/>
  <c r="H29" i="87"/>
  <c r="J29" i="87"/>
  <c r="G29" i="87"/>
  <c r="H28" i="87"/>
  <c r="G28" i="87"/>
  <c r="H26" i="87"/>
  <c r="H25" i="87"/>
  <c r="H23" i="87"/>
  <c r="D23" i="88"/>
  <c r="G23" i="87"/>
  <c r="H22" i="87"/>
  <c r="G22" i="87"/>
  <c r="D21" i="88"/>
  <c r="G21" i="87"/>
  <c r="H20" i="87"/>
  <c r="G20" i="87"/>
  <c r="H19" i="87"/>
  <c r="D19" i="88"/>
  <c r="G19" i="87"/>
  <c r="H18" i="87"/>
  <c r="D18" i="88"/>
  <c r="G18" i="87"/>
  <c r="H17" i="87"/>
  <c r="G17" i="87"/>
  <c r="H16" i="87"/>
  <c r="G16" i="87"/>
  <c r="H15" i="87"/>
  <c r="J15" i="87"/>
  <c r="G15" i="87"/>
  <c r="H14" i="87"/>
  <c r="G14" i="87"/>
  <c r="H13" i="87"/>
  <c r="G13" i="87"/>
  <c r="H12" i="87"/>
  <c r="G12" i="87"/>
  <c r="H11" i="87"/>
  <c r="D11" i="88"/>
  <c r="G11" i="87"/>
  <c r="H10" i="87"/>
  <c r="G10" i="87"/>
  <c r="H9" i="87"/>
  <c r="G9" i="87"/>
  <c r="F7" i="87"/>
  <c r="E7" i="87"/>
  <c r="F33" i="106"/>
  <c r="F44" i="105"/>
  <c r="F19" i="105"/>
  <c r="F35" i="106"/>
  <c r="F41" i="106"/>
  <c r="L33" i="106"/>
  <c r="L44" i="105"/>
  <c r="L19" i="105"/>
  <c r="L35" i="106"/>
  <c r="L41" i="106"/>
  <c r="G33" i="106"/>
  <c r="E33" i="106"/>
  <c r="E44" i="105"/>
  <c r="E19" i="105"/>
  <c r="E35" i="106"/>
  <c r="E41" i="106"/>
  <c r="H29" i="106"/>
  <c r="K29" i="106"/>
  <c r="J29" i="106"/>
  <c r="H28" i="106"/>
  <c r="K28" i="106"/>
  <c r="J28" i="106"/>
  <c r="H25" i="106"/>
  <c r="K25" i="106"/>
  <c r="J25" i="106"/>
  <c r="H21" i="106"/>
  <c r="K21" i="106"/>
  <c r="J21" i="106"/>
  <c r="H20" i="106"/>
  <c r="K20" i="106"/>
  <c r="J20" i="106"/>
  <c r="H17" i="106"/>
  <c r="K17" i="106"/>
  <c r="J17" i="106"/>
  <c r="H11" i="106"/>
  <c r="K11" i="106"/>
  <c r="J11" i="106"/>
  <c r="H10" i="106"/>
  <c r="K10" i="106"/>
  <c r="J10" i="106"/>
  <c r="H31" i="106"/>
  <c r="K31" i="106"/>
  <c r="H30" i="106"/>
  <c r="J30" i="106"/>
  <c r="H27" i="106"/>
  <c r="H26" i="106"/>
  <c r="H24" i="106"/>
  <c r="K24" i="106"/>
  <c r="H23" i="106"/>
  <c r="K23" i="106"/>
  <c r="H22" i="106"/>
  <c r="J22" i="106"/>
  <c r="H19" i="106"/>
  <c r="H18" i="106"/>
  <c r="H14" i="106"/>
  <c r="K14" i="106"/>
  <c r="H13" i="106"/>
  <c r="K13" i="106"/>
  <c r="H12" i="106"/>
  <c r="J12" i="106"/>
  <c r="H7" i="106"/>
  <c r="G44" i="105"/>
  <c r="H44" i="105"/>
  <c r="G19" i="105"/>
  <c r="H42" i="105"/>
  <c r="H41" i="105"/>
  <c r="K41" i="105"/>
  <c r="H40" i="105"/>
  <c r="H39" i="105"/>
  <c r="K39" i="105"/>
  <c r="H38" i="105"/>
  <c r="H37" i="105"/>
  <c r="K37" i="105"/>
  <c r="H36" i="105"/>
  <c r="H35" i="105"/>
  <c r="K35" i="105"/>
  <c r="H34" i="105"/>
  <c r="K34" i="105"/>
  <c r="H33" i="105"/>
  <c r="K33" i="105"/>
  <c r="H32" i="105"/>
  <c r="H31" i="105"/>
  <c r="K31" i="105"/>
  <c r="H30" i="105"/>
  <c r="H29" i="105"/>
  <c r="J29" i="105"/>
  <c r="H28" i="105"/>
  <c r="H27" i="105"/>
  <c r="J27" i="105"/>
  <c r="H26" i="105"/>
  <c r="H25" i="105"/>
  <c r="K25" i="105"/>
  <c r="H24" i="105"/>
  <c r="H23" i="105"/>
  <c r="K23" i="105"/>
  <c r="H17" i="105"/>
  <c r="K17" i="105"/>
  <c r="H16" i="105"/>
  <c r="H15" i="105"/>
  <c r="K15" i="105"/>
  <c r="H14" i="105"/>
  <c r="H13" i="105"/>
  <c r="H12" i="105"/>
  <c r="H11" i="105"/>
  <c r="K11" i="105"/>
  <c r="H10" i="105"/>
  <c r="H9" i="105"/>
  <c r="K9" i="105"/>
  <c r="H8" i="105"/>
  <c r="H7" i="105"/>
  <c r="K42" i="105"/>
  <c r="J42" i="105"/>
  <c r="J41" i="105"/>
  <c r="J39" i="105"/>
  <c r="K38" i="105"/>
  <c r="J38" i="105"/>
  <c r="J37" i="105"/>
  <c r="K36" i="105"/>
  <c r="J36" i="105"/>
  <c r="J35" i="105"/>
  <c r="J33" i="105"/>
  <c r="K32" i="105"/>
  <c r="J32" i="105"/>
  <c r="J31" i="105"/>
  <c r="K30" i="105"/>
  <c r="J30" i="105"/>
  <c r="K28" i="105"/>
  <c r="J28" i="105"/>
  <c r="K26" i="105"/>
  <c r="J26" i="105"/>
  <c r="J25" i="105"/>
  <c r="J23" i="105"/>
  <c r="J17" i="105"/>
  <c r="K16" i="105"/>
  <c r="J16" i="105"/>
  <c r="J15" i="105"/>
  <c r="K12" i="105"/>
  <c r="J12" i="105"/>
  <c r="J11" i="105"/>
  <c r="K10" i="105"/>
  <c r="J10" i="105"/>
  <c r="J9" i="105"/>
  <c r="K7" i="105"/>
  <c r="M19" i="102"/>
  <c r="M35" i="101"/>
  <c r="M29" i="104"/>
  <c r="M35" i="104"/>
  <c r="H25" i="104"/>
  <c r="K25" i="104"/>
  <c r="H24" i="104"/>
  <c r="K24" i="104"/>
  <c r="H23" i="104"/>
  <c r="K23" i="104"/>
  <c r="L22" i="104"/>
  <c r="K22" i="104"/>
  <c r="H21" i="104"/>
  <c r="H20" i="104"/>
  <c r="L20" i="104"/>
  <c r="K20" i="104"/>
  <c r="H19" i="104"/>
  <c r="H18" i="104"/>
  <c r="K18" i="104"/>
  <c r="H17" i="104"/>
  <c r="K17" i="104"/>
  <c r="H16" i="104"/>
  <c r="L16" i="104"/>
  <c r="H15" i="104"/>
  <c r="L15" i="104"/>
  <c r="H14" i="104"/>
  <c r="K14" i="104"/>
  <c r="K12" i="104"/>
  <c r="L9" i="104"/>
  <c r="K8" i="104"/>
  <c r="L24" i="104"/>
  <c r="L19" i="104"/>
  <c r="K19" i="104"/>
  <c r="L18" i="104"/>
  <c r="L13" i="104"/>
  <c r="K13" i="104"/>
  <c r="L12" i="104"/>
  <c r="L8" i="104"/>
  <c r="L33" i="103"/>
  <c r="L26" i="103"/>
  <c r="K26" i="103"/>
  <c r="K24" i="103"/>
  <c r="L20" i="103"/>
  <c r="K19" i="103"/>
  <c r="L17" i="103"/>
  <c r="L15" i="103"/>
  <c r="L13" i="103"/>
  <c r="L11" i="103"/>
  <c r="K9" i="103"/>
  <c r="L9" i="103"/>
  <c r="L8" i="103"/>
  <c r="L34" i="103"/>
  <c r="K34" i="103"/>
  <c r="K33" i="103"/>
  <c r="L30" i="103"/>
  <c r="K30" i="103"/>
  <c r="L25" i="103"/>
  <c r="K25" i="103"/>
  <c r="L24" i="103"/>
  <c r="L23" i="103"/>
  <c r="K23" i="103"/>
  <c r="L18" i="103"/>
  <c r="K18" i="103"/>
  <c r="K17" i="103"/>
  <c r="L16" i="103"/>
  <c r="K16" i="103"/>
  <c r="K15" i="103"/>
  <c r="K13" i="103"/>
  <c r="L12" i="103"/>
  <c r="K12" i="103"/>
  <c r="K11" i="103"/>
  <c r="L10" i="103"/>
  <c r="K10" i="103"/>
  <c r="K8" i="103"/>
  <c r="K19" i="102"/>
  <c r="I19" i="102"/>
  <c r="I18" i="90"/>
  <c r="L17" i="102"/>
  <c r="K17" i="102"/>
  <c r="K14" i="102"/>
  <c r="K13" i="102"/>
  <c r="L11" i="102"/>
  <c r="K11" i="102"/>
  <c r="L10" i="102"/>
  <c r="K10" i="102"/>
  <c r="L9" i="102"/>
  <c r="K9" i="102"/>
  <c r="L15" i="102"/>
  <c r="L14" i="102"/>
  <c r="L13" i="102"/>
  <c r="L12" i="102"/>
  <c r="K35" i="101"/>
  <c r="I35" i="101"/>
  <c r="I29" i="104"/>
  <c r="I35" i="104"/>
  <c r="E35" i="101"/>
  <c r="L31" i="101"/>
  <c r="L28" i="101"/>
  <c r="K28" i="101"/>
  <c r="L27" i="101"/>
  <c r="K27" i="101"/>
  <c r="L26" i="101"/>
  <c r="L23" i="101"/>
  <c r="K23" i="101"/>
  <c r="L22" i="101"/>
  <c r="L18" i="101"/>
  <c r="K18" i="101"/>
  <c r="L17" i="101"/>
  <c r="K17" i="101"/>
  <c r="L14" i="101"/>
  <c r="L12" i="101"/>
  <c r="K12" i="101"/>
  <c r="L11" i="101"/>
  <c r="K11" i="101"/>
  <c r="L32" i="101"/>
  <c r="K31" i="101"/>
  <c r="K30" i="101"/>
  <c r="K26" i="101"/>
  <c r="L24" i="101"/>
  <c r="K22" i="101"/>
  <c r="K14" i="101"/>
  <c r="K10" i="101"/>
  <c r="I20" i="124"/>
  <c r="H20" i="124"/>
  <c r="G20" i="124"/>
  <c r="F20" i="124"/>
  <c r="E20" i="124"/>
  <c r="I19" i="124"/>
  <c r="H19" i="124"/>
  <c r="G19" i="124"/>
  <c r="F19" i="124"/>
  <c r="E19" i="124"/>
  <c r="D20" i="124"/>
  <c r="D19" i="124"/>
  <c r="J19" i="124"/>
  <c r="J17" i="124"/>
  <c r="J16" i="124"/>
  <c r="J14" i="124"/>
  <c r="J13" i="124"/>
  <c r="J11" i="124"/>
  <c r="J10" i="124"/>
  <c r="J8" i="124"/>
  <c r="J7" i="124"/>
  <c r="H20" i="121"/>
  <c r="H19" i="121"/>
  <c r="H18" i="121"/>
  <c r="H16" i="121"/>
  <c r="H15" i="121"/>
  <c r="H12" i="121"/>
  <c r="H11" i="121"/>
  <c r="H10" i="121"/>
  <c r="H6" i="121"/>
  <c r="H14" i="121"/>
  <c r="H33" i="23"/>
  <c r="H32" i="23"/>
  <c r="H31" i="23"/>
  <c r="H29" i="23"/>
  <c r="H28" i="23"/>
  <c r="H27" i="23"/>
  <c r="H26" i="23"/>
  <c r="H24" i="23"/>
  <c r="H23" i="23"/>
  <c r="H22" i="23"/>
  <c r="H21" i="23"/>
  <c r="H20" i="23"/>
  <c r="H19" i="23"/>
  <c r="H17" i="23"/>
  <c r="H16" i="23"/>
  <c r="H15" i="23"/>
  <c r="H14" i="23"/>
  <c r="H13" i="23"/>
  <c r="H12" i="23"/>
  <c r="H11" i="23"/>
  <c r="H10" i="23"/>
  <c r="H9" i="23"/>
  <c r="H7" i="23"/>
  <c r="H6" i="23"/>
  <c r="G26" i="20"/>
  <c r="F26" i="20"/>
  <c r="E26" i="20"/>
  <c r="H26" i="20"/>
  <c r="H24" i="20"/>
  <c r="H22" i="20"/>
  <c r="H21" i="20"/>
  <c r="H20" i="20"/>
  <c r="H19" i="20"/>
  <c r="H18" i="20"/>
  <c r="H17" i="20"/>
  <c r="H16" i="20"/>
  <c r="H15" i="20"/>
  <c r="H14" i="20"/>
  <c r="H11" i="20"/>
  <c r="H10" i="20"/>
  <c r="H9" i="20"/>
  <c r="H8" i="20"/>
  <c r="H7" i="20"/>
  <c r="H6" i="20"/>
  <c r="F28" i="10"/>
  <c r="H27" i="10"/>
  <c r="F27" i="10"/>
  <c r="E27" i="10"/>
  <c r="G31" i="63"/>
  <c r="G30" i="63"/>
  <c r="L30" i="63"/>
  <c r="G28" i="63"/>
  <c r="G27" i="63"/>
  <c r="L27" i="63"/>
  <c r="G26" i="63"/>
  <c r="G25" i="63"/>
  <c r="G22" i="63"/>
  <c r="L22" i="63"/>
  <c r="G21" i="63"/>
  <c r="G20" i="63"/>
  <c r="G19" i="63"/>
  <c r="L19" i="63"/>
  <c r="G18" i="63"/>
  <c r="G17" i="63"/>
  <c r="L17" i="63"/>
  <c r="G15" i="63"/>
  <c r="L15" i="63"/>
  <c r="G14" i="63"/>
  <c r="G13" i="63"/>
  <c r="G12" i="63"/>
  <c r="L12" i="63"/>
  <c r="G11" i="63"/>
  <c r="L11" i="63"/>
  <c r="G10" i="63"/>
  <c r="G9" i="63"/>
  <c r="L9" i="63"/>
  <c r="G8" i="63"/>
  <c r="G7" i="63"/>
  <c r="H35" i="10"/>
  <c r="H34" i="10"/>
  <c r="L28" i="63"/>
  <c r="H32" i="10"/>
  <c r="H31" i="10"/>
  <c r="K27" i="63"/>
  <c r="L26" i="63"/>
  <c r="K26" i="63"/>
  <c r="H30" i="10"/>
  <c r="H29" i="10"/>
  <c r="J22" i="63"/>
  <c r="K22" i="63"/>
  <c r="L21" i="63"/>
  <c r="J21" i="63"/>
  <c r="K21" i="63"/>
  <c r="J20" i="63"/>
  <c r="K20" i="63"/>
  <c r="L20" i="63"/>
  <c r="J19" i="63"/>
  <c r="K19" i="63"/>
  <c r="L18" i="63"/>
  <c r="J18" i="63"/>
  <c r="K18" i="63"/>
  <c r="J17" i="63"/>
  <c r="L14" i="63"/>
  <c r="J14" i="63"/>
  <c r="K14" i="63"/>
  <c r="L13" i="63"/>
  <c r="J13" i="63"/>
  <c r="J12" i="63"/>
  <c r="J11" i="63"/>
  <c r="K11" i="63"/>
  <c r="L10" i="63"/>
  <c r="J10" i="63"/>
  <c r="K10" i="63"/>
  <c r="J9" i="63"/>
  <c r="L8" i="63"/>
  <c r="J8" i="63"/>
  <c r="K8" i="63"/>
  <c r="F25" i="10"/>
  <c r="E25" i="10"/>
  <c r="E24" i="10"/>
  <c r="F22" i="10"/>
  <c r="E22" i="10"/>
  <c r="G29" i="116"/>
  <c r="G28" i="116"/>
  <c r="G27" i="116"/>
  <c r="L27" i="116"/>
  <c r="G26" i="116"/>
  <c r="L26" i="116"/>
  <c r="G25" i="116"/>
  <c r="G24" i="116"/>
  <c r="G23" i="116"/>
  <c r="G22" i="116"/>
  <c r="G21" i="116"/>
  <c r="G20" i="116"/>
  <c r="L20" i="116"/>
  <c r="G19" i="116"/>
  <c r="L19" i="116"/>
  <c r="G17" i="116"/>
  <c r="L17" i="116"/>
  <c r="G15" i="116"/>
  <c r="L15" i="116"/>
  <c r="G14" i="116"/>
  <c r="G13" i="116"/>
  <c r="L13" i="116"/>
  <c r="G12" i="116"/>
  <c r="L12" i="116"/>
  <c r="G11" i="116"/>
  <c r="L11" i="116"/>
  <c r="G10" i="116"/>
  <c r="L10" i="116"/>
  <c r="G9" i="116"/>
  <c r="G8" i="116"/>
  <c r="L29" i="116"/>
  <c r="H25" i="10"/>
  <c r="L28" i="116"/>
  <c r="J28" i="116"/>
  <c r="K28" i="116"/>
  <c r="J27" i="116"/>
  <c r="K27" i="116"/>
  <c r="J26" i="116"/>
  <c r="K26" i="116"/>
  <c r="L25" i="116"/>
  <c r="J25" i="116"/>
  <c r="L24" i="116"/>
  <c r="J24" i="116"/>
  <c r="K24" i="116"/>
  <c r="J23" i="116"/>
  <c r="L22" i="116"/>
  <c r="J22" i="116"/>
  <c r="K22" i="116"/>
  <c r="L21" i="116"/>
  <c r="J21" i="116"/>
  <c r="J19" i="116"/>
  <c r="K19" i="116"/>
  <c r="J17" i="116"/>
  <c r="H22" i="10"/>
  <c r="J15" i="116"/>
  <c r="K15" i="116"/>
  <c r="L14" i="116"/>
  <c r="J14" i="116"/>
  <c r="K14" i="116"/>
  <c r="J13" i="116"/>
  <c r="J12" i="116"/>
  <c r="J11" i="116"/>
  <c r="K11" i="116"/>
  <c r="J10" i="116"/>
  <c r="K10" i="116"/>
  <c r="L9" i="116"/>
  <c r="J9" i="116"/>
  <c r="L8" i="116"/>
  <c r="J8" i="116"/>
  <c r="K8" i="116"/>
  <c r="E21" i="10"/>
  <c r="F21" i="10"/>
  <c r="H21" i="10"/>
  <c r="G21" i="10"/>
  <c r="I21" i="10"/>
  <c r="F20" i="10"/>
  <c r="E20" i="10"/>
  <c r="G28" i="61"/>
  <c r="L28" i="61"/>
  <c r="G27" i="61"/>
  <c r="L27" i="61"/>
  <c r="G26" i="61"/>
  <c r="G25" i="61"/>
  <c r="G24" i="61"/>
  <c r="G23" i="61"/>
  <c r="G22" i="61"/>
  <c r="G21" i="61"/>
  <c r="G20" i="61"/>
  <c r="G19" i="61"/>
  <c r="L19" i="61"/>
  <c r="G18" i="61"/>
  <c r="G17" i="61"/>
  <c r="G16" i="61"/>
  <c r="G15" i="61"/>
  <c r="G14" i="61"/>
  <c r="G13" i="61"/>
  <c r="G12" i="61"/>
  <c r="G11" i="61"/>
  <c r="G10" i="61"/>
  <c r="G9" i="61"/>
  <c r="G8" i="61"/>
  <c r="G7" i="61"/>
  <c r="J27" i="61"/>
  <c r="K27" i="61"/>
  <c r="L26" i="61"/>
  <c r="J26" i="61"/>
  <c r="K26" i="61"/>
  <c r="L25" i="61"/>
  <c r="J25" i="61"/>
  <c r="L24" i="61"/>
  <c r="J24" i="61"/>
  <c r="K24" i="61"/>
  <c r="L23" i="61"/>
  <c r="J23" i="61"/>
  <c r="K23" i="61"/>
  <c r="L22" i="61"/>
  <c r="J22" i="61"/>
  <c r="K22" i="61"/>
  <c r="L21" i="61"/>
  <c r="J21" i="61"/>
  <c r="K21" i="61"/>
  <c r="L20" i="61"/>
  <c r="J20" i="61"/>
  <c r="K20" i="61"/>
  <c r="H20" i="10"/>
  <c r="L18" i="61"/>
  <c r="J18" i="61"/>
  <c r="K18" i="61"/>
  <c r="L17" i="61"/>
  <c r="J17" i="61"/>
  <c r="K17" i="61"/>
  <c r="L16" i="61"/>
  <c r="J16" i="61"/>
  <c r="K16" i="61"/>
  <c r="L15" i="61"/>
  <c r="J15" i="61"/>
  <c r="K15" i="61"/>
  <c r="L14" i="61"/>
  <c r="J14" i="61"/>
  <c r="K14" i="61"/>
  <c r="L13" i="61"/>
  <c r="J13" i="61"/>
  <c r="K13" i="61"/>
  <c r="L12" i="61"/>
  <c r="J12" i="61"/>
  <c r="K12" i="61"/>
  <c r="L11" i="61"/>
  <c r="J11" i="61"/>
  <c r="K11" i="61"/>
  <c r="L10" i="61"/>
  <c r="J10" i="61"/>
  <c r="K10" i="61"/>
  <c r="L9" i="61"/>
  <c r="J9" i="61"/>
  <c r="K9" i="61"/>
  <c r="L8" i="61"/>
  <c r="J8" i="61"/>
  <c r="K8" i="61"/>
  <c r="F19" i="10"/>
  <c r="E19" i="10"/>
  <c r="G27" i="60"/>
  <c r="L27" i="60"/>
  <c r="F17" i="10"/>
  <c r="E17" i="10"/>
  <c r="E15" i="10"/>
  <c r="F15" i="10"/>
  <c r="F14" i="10"/>
  <c r="E14" i="10"/>
  <c r="G35" i="60"/>
  <c r="L35" i="60"/>
  <c r="G34" i="60"/>
  <c r="G33" i="60"/>
  <c r="G32" i="60"/>
  <c r="G31" i="60"/>
  <c r="L31" i="60"/>
  <c r="G30" i="60"/>
  <c r="G29" i="60"/>
  <c r="L29" i="60"/>
  <c r="G26" i="60"/>
  <c r="L26" i="60"/>
  <c r="G25" i="60"/>
  <c r="G24" i="60"/>
  <c r="L24" i="60"/>
  <c r="G22" i="60"/>
  <c r="G21" i="60"/>
  <c r="J21" i="60"/>
  <c r="K21" i="60"/>
  <c r="G18" i="60"/>
  <c r="L18" i="60"/>
  <c r="G17" i="60"/>
  <c r="G16" i="60"/>
  <c r="J16" i="60"/>
  <c r="K16" i="60"/>
  <c r="G13" i="60"/>
  <c r="G12" i="60"/>
  <c r="L12" i="60"/>
  <c r="G11" i="60"/>
  <c r="G10" i="60"/>
  <c r="G9" i="60"/>
  <c r="G8" i="60"/>
  <c r="L8" i="60"/>
  <c r="G7" i="60"/>
  <c r="H19" i="10"/>
  <c r="L34" i="60"/>
  <c r="J34" i="60"/>
  <c r="K34" i="60"/>
  <c r="L33" i="60"/>
  <c r="J33" i="60"/>
  <c r="L32" i="60"/>
  <c r="J32" i="60"/>
  <c r="K32" i="60"/>
  <c r="J31" i="60"/>
  <c r="K31" i="60"/>
  <c r="L30" i="60"/>
  <c r="J30" i="60"/>
  <c r="K30" i="60"/>
  <c r="J29" i="60"/>
  <c r="K27" i="60"/>
  <c r="J26" i="60"/>
  <c r="K26" i="60"/>
  <c r="L25" i="60"/>
  <c r="J25" i="60"/>
  <c r="K25" i="60"/>
  <c r="J24" i="60"/>
  <c r="L22" i="60"/>
  <c r="H17" i="10"/>
  <c r="K22" i="60"/>
  <c r="L21" i="60"/>
  <c r="J18" i="60"/>
  <c r="K18" i="60"/>
  <c r="L17" i="60"/>
  <c r="J17" i="60"/>
  <c r="K17" i="60"/>
  <c r="L16" i="60"/>
  <c r="H14" i="10"/>
  <c r="L13" i="60"/>
  <c r="J13" i="60"/>
  <c r="K13" i="60"/>
  <c r="J12" i="60"/>
  <c r="K12" i="60"/>
  <c r="L11" i="60"/>
  <c r="J11" i="60"/>
  <c r="K11" i="60"/>
  <c r="L10" i="60"/>
  <c r="J10" i="60"/>
  <c r="K10" i="60"/>
  <c r="L9" i="60"/>
  <c r="J9" i="60"/>
  <c r="K9" i="60"/>
  <c r="J8" i="60"/>
  <c r="K8" i="60"/>
  <c r="F12" i="10"/>
  <c r="E32" i="63"/>
  <c r="G38" i="55"/>
  <c r="E11" i="10"/>
  <c r="F11" i="10"/>
  <c r="G30" i="55"/>
  <c r="L30" i="55"/>
  <c r="F9" i="10"/>
  <c r="E9" i="10"/>
  <c r="E7" i="10"/>
  <c r="G37" i="55"/>
  <c r="L37" i="55"/>
  <c r="G36" i="55"/>
  <c r="L36" i="55"/>
  <c r="G35" i="55"/>
  <c r="G34" i="55"/>
  <c r="G33" i="55"/>
  <c r="L33" i="55"/>
  <c r="G32" i="55"/>
  <c r="L32" i="55"/>
  <c r="G29" i="55"/>
  <c r="G28" i="55"/>
  <c r="L28" i="55"/>
  <c r="G27" i="55"/>
  <c r="G26" i="55"/>
  <c r="G25" i="55"/>
  <c r="G24" i="55"/>
  <c r="G23" i="55"/>
  <c r="L23" i="55"/>
  <c r="G22" i="55"/>
  <c r="L22" i="55"/>
  <c r="G21" i="55"/>
  <c r="L21" i="55"/>
  <c r="G19" i="55"/>
  <c r="L19" i="55"/>
  <c r="G18" i="55"/>
  <c r="L18" i="55"/>
  <c r="G17" i="55"/>
  <c r="G16" i="55"/>
  <c r="L16" i="55"/>
  <c r="G13" i="55"/>
  <c r="L13" i="55"/>
  <c r="G10" i="55"/>
  <c r="G9" i="55"/>
  <c r="G8" i="55"/>
  <c r="G7" i="55"/>
  <c r="H12" i="10"/>
  <c r="J37" i="55"/>
  <c r="K37" i="55"/>
  <c r="J36" i="55"/>
  <c r="K36" i="55"/>
  <c r="L35" i="55"/>
  <c r="J35" i="55"/>
  <c r="K35" i="55"/>
  <c r="J34" i="55"/>
  <c r="K34" i="55"/>
  <c r="L34" i="55"/>
  <c r="J33" i="55"/>
  <c r="K33" i="55"/>
  <c r="J32" i="55"/>
  <c r="K32" i="55"/>
  <c r="L29" i="55"/>
  <c r="J29" i="55"/>
  <c r="K29" i="55"/>
  <c r="J28" i="55"/>
  <c r="K28" i="55"/>
  <c r="L27" i="55"/>
  <c r="J27" i="55"/>
  <c r="K27" i="55"/>
  <c r="L26" i="55"/>
  <c r="J26" i="55"/>
  <c r="K26" i="55"/>
  <c r="L25" i="55"/>
  <c r="J25" i="55"/>
  <c r="K25" i="55"/>
  <c r="L24" i="55"/>
  <c r="J24" i="55"/>
  <c r="K24" i="55"/>
  <c r="J23" i="55"/>
  <c r="K23" i="55"/>
  <c r="J22" i="55"/>
  <c r="K22" i="55"/>
  <c r="J21" i="55"/>
  <c r="K21" i="55"/>
  <c r="J18" i="55"/>
  <c r="K18" i="55"/>
  <c r="L17" i="55"/>
  <c r="J17" i="55"/>
  <c r="K17" i="55"/>
  <c r="J16" i="55"/>
  <c r="J13" i="55"/>
  <c r="K13" i="55"/>
  <c r="L10" i="55"/>
  <c r="J10" i="55"/>
  <c r="K10" i="55"/>
  <c r="J9" i="55"/>
  <c r="K9" i="55"/>
  <c r="L9" i="55"/>
  <c r="L8" i="55"/>
  <c r="J8" i="55"/>
  <c r="K8" i="55"/>
  <c r="F28" i="9"/>
  <c r="E28" i="9"/>
  <c r="G28" i="9"/>
  <c r="G24" i="59"/>
  <c r="G23" i="59"/>
  <c r="G19" i="59"/>
  <c r="G17" i="59"/>
  <c r="L17" i="59"/>
  <c r="G15" i="59"/>
  <c r="G13" i="59"/>
  <c r="G12" i="59"/>
  <c r="L12" i="59"/>
  <c r="G11" i="59"/>
  <c r="G10" i="59"/>
  <c r="L10" i="59"/>
  <c r="G9" i="59"/>
  <c r="G8" i="59"/>
  <c r="G7" i="59"/>
  <c r="H32" i="9"/>
  <c r="L19" i="59"/>
  <c r="H31" i="9"/>
  <c r="H30" i="9"/>
  <c r="K17" i="59"/>
  <c r="L15" i="59"/>
  <c r="H29" i="9"/>
  <c r="J12" i="59"/>
  <c r="L11" i="59"/>
  <c r="J11" i="59"/>
  <c r="J10" i="59"/>
  <c r="K10" i="59"/>
  <c r="J9" i="59"/>
  <c r="J8" i="59"/>
  <c r="F27" i="9"/>
  <c r="E25" i="9"/>
  <c r="F25" i="9"/>
  <c r="F24" i="9"/>
  <c r="E24" i="9"/>
  <c r="G24" i="9"/>
  <c r="J24" i="9"/>
  <c r="G27" i="53"/>
  <c r="J27" i="53"/>
  <c r="K27" i="53"/>
  <c r="G26" i="53"/>
  <c r="G25" i="53"/>
  <c r="L25" i="53"/>
  <c r="G24" i="53"/>
  <c r="L24" i="53"/>
  <c r="G23" i="53"/>
  <c r="L23" i="53"/>
  <c r="G22" i="53"/>
  <c r="L22" i="53"/>
  <c r="G21" i="53"/>
  <c r="L21" i="53"/>
  <c r="G20" i="53"/>
  <c r="L20" i="53"/>
  <c r="G17" i="53"/>
  <c r="G16" i="53"/>
  <c r="L16" i="53"/>
  <c r="G15" i="53"/>
  <c r="G14" i="53"/>
  <c r="L14" i="53"/>
  <c r="G13" i="53"/>
  <c r="G12" i="53"/>
  <c r="L12" i="53"/>
  <c r="G11" i="53"/>
  <c r="G10" i="53"/>
  <c r="G8" i="53"/>
  <c r="L8" i="53"/>
  <c r="H27" i="9"/>
  <c r="L26" i="53"/>
  <c r="J26" i="53"/>
  <c r="K26" i="53"/>
  <c r="J25" i="53"/>
  <c r="K25" i="53"/>
  <c r="J24" i="53"/>
  <c r="K24" i="53"/>
  <c r="J23" i="53"/>
  <c r="K23" i="53"/>
  <c r="J22" i="53"/>
  <c r="K22" i="53"/>
  <c r="J21" i="53"/>
  <c r="K21" i="53"/>
  <c r="J20" i="53"/>
  <c r="K20" i="53"/>
  <c r="H25" i="9"/>
  <c r="L17" i="53"/>
  <c r="J17" i="53"/>
  <c r="K17" i="53"/>
  <c r="J16" i="53"/>
  <c r="K16" i="53"/>
  <c r="L15" i="53"/>
  <c r="J15" i="53"/>
  <c r="K15" i="53"/>
  <c r="J14" i="53"/>
  <c r="L13" i="53"/>
  <c r="J13" i="53"/>
  <c r="K13" i="53"/>
  <c r="J12" i="53"/>
  <c r="K12" i="53"/>
  <c r="L11" i="53"/>
  <c r="J11" i="53"/>
  <c r="K11" i="53"/>
  <c r="J10" i="53"/>
  <c r="G7" i="53"/>
  <c r="G39" i="52"/>
  <c r="G37" i="52"/>
  <c r="G36" i="52"/>
  <c r="G35" i="52"/>
  <c r="G34" i="52"/>
  <c r="L34" i="52"/>
  <c r="G33" i="52"/>
  <c r="G32" i="52"/>
  <c r="G31" i="52"/>
  <c r="G30" i="52"/>
  <c r="G29" i="52"/>
  <c r="G28" i="52"/>
  <c r="G27" i="52"/>
  <c r="G26" i="52"/>
  <c r="L26" i="52"/>
  <c r="G25" i="52"/>
  <c r="G24" i="52"/>
  <c r="G23" i="52"/>
  <c r="G22" i="52"/>
  <c r="G21" i="52"/>
  <c r="G20" i="52"/>
  <c r="G18" i="52"/>
  <c r="L18" i="52"/>
  <c r="G17" i="52"/>
  <c r="G16" i="52"/>
  <c r="G15" i="52"/>
  <c r="G14" i="52"/>
  <c r="G13" i="52"/>
  <c r="G12" i="52"/>
  <c r="L12" i="52"/>
  <c r="G11" i="52"/>
  <c r="G10" i="52"/>
  <c r="L10" i="52"/>
  <c r="G9" i="52"/>
  <c r="G8" i="52"/>
  <c r="E23" i="9"/>
  <c r="F23" i="9"/>
  <c r="G23" i="9"/>
  <c r="H22" i="9"/>
  <c r="E22" i="9"/>
  <c r="F22" i="9"/>
  <c r="G22" i="9"/>
  <c r="I22" i="9"/>
  <c r="F21" i="9"/>
  <c r="E21" i="9"/>
  <c r="H20" i="9"/>
  <c r="F20" i="9"/>
  <c r="E20" i="9"/>
  <c r="G20" i="9"/>
  <c r="L39" i="52"/>
  <c r="J39" i="52"/>
  <c r="K39" i="52"/>
  <c r="L37" i="52"/>
  <c r="J37" i="52"/>
  <c r="K37" i="52"/>
  <c r="L36" i="52"/>
  <c r="J36" i="52"/>
  <c r="K36" i="52"/>
  <c r="L35" i="52"/>
  <c r="J35" i="52"/>
  <c r="K35" i="52"/>
  <c r="J34" i="52"/>
  <c r="L33" i="52"/>
  <c r="J33" i="52"/>
  <c r="K33" i="52"/>
  <c r="L32" i="52"/>
  <c r="J32" i="52"/>
  <c r="K32" i="52"/>
  <c r="L31" i="52"/>
  <c r="J31" i="52"/>
  <c r="K31" i="52"/>
  <c r="L30" i="52"/>
  <c r="J30" i="52"/>
  <c r="K30" i="52"/>
  <c r="L29" i="52"/>
  <c r="J29" i="52"/>
  <c r="K29" i="52"/>
  <c r="L28" i="52"/>
  <c r="L27" i="52"/>
  <c r="J27" i="52"/>
  <c r="K27" i="52"/>
  <c r="J26" i="52"/>
  <c r="L25" i="52"/>
  <c r="J25" i="52"/>
  <c r="K25" i="52"/>
  <c r="L24" i="52"/>
  <c r="J24" i="52"/>
  <c r="K24" i="52"/>
  <c r="L23" i="52"/>
  <c r="J23" i="52"/>
  <c r="K23" i="52"/>
  <c r="L22" i="52"/>
  <c r="J22" i="52"/>
  <c r="K22" i="52"/>
  <c r="L21" i="52"/>
  <c r="J21" i="52"/>
  <c r="K21" i="52"/>
  <c r="L20" i="52"/>
  <c r="J20" i="52"/>
  <c r="K20" i="52"/>
  <c r="J18" i="52"/>
  <c r="K18" i="52"/>
  <c r="L17" i="52"/>
  <c r="J17" i="52"/>
  <c r="K17" i="52"/>
  <c r="L16" i="52"/>
  <c r="J16" i="52"/>
  <c r="K16" i="52"/>
  <c r="L15" i="52"/>
  <c r="J15" i="52"/>
  <c r="K15" i="52"/>
  <c r="L14" i="52"/>
  <c r="J14" i="52"/>
  <c r="K14" i="52"/>
  <c r="L13" i="52"/>
  <c r="J13" i="52"/>
  <c r="K13" i="52"/>
  <c r="J12" i="52"/>
  <c r="K12" i="52"/>
  <c r="L11" i="52"/>
  <c r="J11" i="52"/>
  <c r="K11" i="52"/>
  <c r="J10" i="52"/>
  <c r="K10" i="52"/>
  <c r="L9" i="52"/>
  <c r="J9" i="52"/>
  <c r="K9" i="52"/>
  <c r="L8" i="52"/>
  <c r="J8" i="52"/>
  <c r="K8" i="52"/>
  <c r="E19" i="9"/>
  <c r="F19" i="9"/>
  <c r="H17" i="9"/>
  <c r="G21" i="51"/>
  <c r="G22" i="51"/>
  <c r="L22" i="51"/>
  <c r="F17" i="9"/>
  <c r="E17" i="9"/>
  <c r="H15" i="9"/>
  <c r="F15" i="9"/>
  <c r="E15" i="9"/>
  <c r="G15" i="9"/>
  <c r="F14" i="9"/>
  <c r="E14" i="9"/>
  <c r="G14" i="9"/>
  <c r="J34" i="51"/>
  <c r="G34" i="51"/>
  <c r="K34" i="51"/>
  <c r="J33" i="51"/>
  <c r="J32" i="51"/>
  <c r="J31" i="51"/>
  <c r="G31" i="51"/>
  <c r="K31" i="51"/>
  <c r="J30" i="51"/>
  <c r="G29" i="51"/>
  <c r="L29" i="51"/>
  <c r="J29" i="51"/>
  <c r="K29" i="51"/>
  <c r="J26" i="51"/>
  <c r="G26" i="51"/>
  <c r="K26" i="51"/>
  <c r="J25" i="51"/>
  <c r="G25" i="51"/>
  <c r="K25" i="51"/>
  <c r="J24" i="51"/>
  <c r="L21" i="51"/>
  <c r="J21" i="51"/>
  <c r="J18" i="51"/>
  <c r="G18" i="51"/>
  <c r="K18" i="51"/>
  <c r="G17" i="51"/>
  <c r="L17" i="51"/>
  <c r="J17" i="51"/>
  <c r="J16" i="51"/>
  <c r="H14" i="9"/>
  <c r="J13" i="51"/>
  <c r="J12" i="51"/>
  <c r="J11" i="51"/>
  <c r="G11" i="51"/>
  <c r="K11" i="51"/>
  <c r="J10" i="51"/>
  <c r="J9" i="51"/>
  <c r="G9" i="51"/>
  <c r="K9" i="51"/>
  <c r="G8" i="51"/>
  <c r="L8" i="51"/>
  <c r="J8" i="51"/>
  <c r="F12" i="9"/>
  <c r="F11" i="9"/>
  <c r="F9" i="9"/>
  <c r="G13" i="17"/>
  <c r="G14" i="17"/>
  <c r="F8" i="9"/>
  <c r="I27" i="59"/>
  <c r="E12" i="9"/>
  <c r="E11" i="9"/>
  <c r="E9" i="9"/>
  <c r="E8" i="9"/>
  <c r="G8" i="9"/>
  <c r="E7" i="9"/>
  <c r="G37" i="17"/>
  <c r="L37" i="17"/>
  <c r="G36" i="17"/>
  <c r="G35" i="17"/>
  <c r="G34" i="17"/>
  <c r="L34" i="17"/>
  <c r="G33" i="17"/>
  <c r="L33" i="17"/>
  <c r="G32" i="17"/>
  <c r="G38" i="17"/>
  <c r="L38" i="17"/>
  <c r="G29" i="17"/>
  <c r="G28" i="17"/>
  <c r="L28" i="17"/>
  <c r="L24" i="17"/>
  <c r="L30" i="17"/>
  <c r="G18" i="17"/>
  <c r="J18" i="17"/>
  <c r="K18" i="17"/>
  <c r="G17" i="17"/>
  <c r="G16" i="17"/>
  <c r="G19" i="17"/>
  <c r="L19" i="17"/>
  <c r="L16" i="17"/>
  <c r="G10" i="17"/>
  <c r="G9" i="17"/>
  <c r="L9" i="17"/>
  <c r="G8" i="17"/>
  <c r="L8" i="17"/>
  <c r="J37" i="17"/>
  <c r="K37" i="17"/>
  <c r="L36" i="17"/>
  <c r="J36" i="17"/>
  <c r="K36" i="17"/>
  <c r="L35" i="17"/>
  <c r="J35" i="17"/>
  <c r="J34" i="17"/>
  <c r="K34" i="17"/>
  <c r="J33" i="17"/>
  <c r="K33" i="17"/>
  <c r="L32" i="17"/>
  <c r="J32" i="17"/>
  <c r="K32" i="17"/>
  <c r="L29" i="17"/>
  <c r="J29" i="17"/>
  <c r="K29" i="17"/>
  <c r="J28" i="17"/>
  <c r="K28" i="17"/>
  <c r="L27" i="17"/>
  <c r="J27" i="17"/>
  <c r="K27" i="17"/>
  <c r="L26" i="17"/>
  <c r="J26" i="17"/>
  <c r="K26" i="17"/>
  <c r="L25" i="17"/>
  <c r="J25" i="17"/>
  <c r="K25" i="17"/>
  <c r="J24" i="17"/>
  <c r="K24" i="17"/>
  <c r="L23" i="17"/>
  <c r="J23" i="17"/>
  <c r="K23" i="17"/>
  <c r="L22" i="17"/>
  <c r="J22" i="17"/>
  <c r="K22" i="17"/>
  <c r="J21" i="17"/>
  <c r="K21" i="17"/>
  <c r="L18" i="17"/>
  <c r="L17" i="17"/>
  <c r="J17" i="17"/>
  <c r="K17" i="17"/>
  <c r="J16" i="17"/>
  <c r="K16" i="17"/>
  <c r="L14" i="17"/>
  <c r="L13" i="17"/>
  <c r="J13" i="17"/>
  <c r="K13" i="17"/>
  <c r="L10" i="17"/>
  <c r="J10" i="17"/>
  <c r="K10" i="17"/>
  <c r="J9" i="17"/>
  <c r="K9" i="17"/>
  <c r="J8" i="17"/>
  <c r="K8" i="17"/>
  <c r="C2" i="100"/>
  <c r="M152" i="109"/>
  <c r="F152" i="109"/>
  <c r="E152" i="109"/>
  <c r="D152" i="109"/>
  <c r="C152" i="109"/>
  <c r="M151" i="109"/>
  <c r="F151" i="109"/>
  <c r="E151" i="109"/>
  <c r="D151" i="109"/>
  <c r="C151" i="109"/>
  <c r="M150" i="109"/>
  <c r="F150" i="109"/>
  <c r="E150" i="109"/>
  <c r="D150" i="109"/>
  <c r="C150" i="109"/>
  <c r="M149" i="109"/>
  <c r="F149" i="109"/>
  <c r="E149" i="109"/>
  <c r="D149" i="109"/>
  <c r="C149" i="109"/>
  <c r="M152" i="108"/>
  <c r="F152" i="108"/>
  <c r="E152" i="108"/>
  <c r="D152" i="108"/>
  <c r="C152" i="108"/>
  <c r="M151" i="108"/>
  <c r="F151" i="108"/>
  <c r="E151" i="108"/>
  <c r="D151" i="108"/>
  <c r="C151" i="108"/>
  <c r="M150" i="108"/>
  <c r="F150" i="108"/>
  <c r="E150" i="108"/>
  <c r="D150" i="108"/>
  <c r="C150" i="108"/>
  <c r="M149" i="108"/>
  <c r="F149" i="108"/>
  <c r="E149" i="108"/>
  <c r="D149" i="108"/>
  <c r="C149" i="108"/>
  <c r="M148" i="108"/>
  <c r="F148" i="108"/>
  <c r="E148" i="108"/>
  <c r="D148" i="108"/>
  <c r="C148" i="108"/>
  <c r="M147" i="108"/>
  <c r="F147" i="108"/>
  <c r="E147" i="108"/>
  <c r="D147" i="108"/>
  <c r="C147" i="108"/>
  <c r="M146" i="108"/>
  <c r="F146" i="108"/>
  <c r="E146" i="108"/>
  <c r="D146" i="108"/>
  <c r="C146" i="108"/>
  <c r="M145" i="108"/>
  <c r="F145" i="108"/>
  <c r="E145" i="108"/>
  <c r="D145" i="108"/>
  <c r="C145" i="108"/>
  <c r="M144" i="108"/>
  <c r="F144" i="108"/>
  <c r="E144" i="108"/>
  <c r="D144" i="108"/>
  <c r="C144" i="108"/>
  <c r="M143" i="108"/>
  <c r="F143" i="108"/>
  <c r="E143" i="108"/>
  <c r="D143" i="108"/>
  <c r="C143" i="108"/>
  <c r="M142" i="108"/>
  <c r="F142" i="108"/>
  <c r="E142" i="108"/>
  <c r="D142" i="108"/>
  <c r="C142" i="108"/>
  <c r="M141" i="108"/>
  <c r="F141" i="108"/>
  <c r="E141" i="108"/>
  <c r="D141" i="108"/>
  <c r="C141" i="108"/>
  <c r="M140" i="108"/>
  <c r="F140" i="108"/>
  <c r="E140" i="108"/>
  <c r="D140" i="108"/>
  <c r="C140" i="108"/>
  <c r="M139" i="108"/>
  <c r="F139" i="108"/>
  <c r="E139" i="108"/>
  <c r="D139" i="108"/>
  <c r="C139" i="108"/>
  <c r="M138" i="108"/>
  <c r="F138" i="108"/>
  <c r="E138" i="108"/>
  <c r="D138" i="108"/>
  <c r="C138" i="108"/>
  <c r="M137" i="108"/>
  <c r="F137" i="108"/>
  <c r="E137" i="108"/>
  <c r="D137" i="108"/>
  <c r="C137" i="108"/>
  <c r="M136" i="108"/>
  <c r="F136" i="108"/>
  <c r="E136" i="108"/>
  <c r="D136" i="108"/>
  <c r="C136" i="108"/>
  <c r="M135" i="108"/>
  <c r="F135" i="108"/>
  <c r="E135" i="108"/>
  <c r="D135" i="108"/>
  <c r="C135" i="108"/>
  <c r="M134" i="108"/>
  <c r="F134" i="108"/>
  <c r="E134" i="108"/>
  <c r="D134" i="108"/>
  <c r="C134" i="108"/>
  <c r="M133" i="108"/>
  <c r="F133" i="108"/>
  <c r="E133" i="108"/>
  <c r="D133" i="108"/>
  <c r="C133" i="108"/>
  <c r="M132" i="108"/>
  <c r="F132" i="108"/>
  <c r="E132" i="108"/>
  <c r="D132" i="108"/>
  <c r="C132" i="108"/>
  <c r="M131" i="108"/>
  <c r="F131" i="108"/>
  <c r="E131" i="108"/>
  <c r="D131" i="108"/>
  <c r="C131" i="108"/>
  <c r="M130" i="108"/>
  <c r="F130" i="108"/>
  <c r="E130" i="108"/>
  <c r="D130" i="108"/>
  <c r="C130" i="108"/>
  <c r="M129" i="108"/>
  <c r="F129" i="108"/>
  <c r="E129" i="108"/>
  <c r="D129" i="108"/>
  <c r="C129" i="108"/>
  <c r="M128" i="108"/>
  <c r="F128" i="108"/>
  <c r="E128" i="108"/>
  <c r="D128" i="108"/>
  <c r="C128" i="108"/>
  <c r="M127" i="108"/>
  <c r="F127" i="108"/>
  <c r="E127" i="108"/>
  <c r="D127" i="108"/>
  <c r="C127" i="108"/>
  <c r="M126" i="108"/>
  <c r="F126" i="108"/>
  <c r="E126" i="108"/>
  <c r="D126" i="108"/>
  <c r="C126" i="108"/>
  <c r="M125" i="108"/>
  <c r="F125" i="108"/>
  <c r="E125" i="108"/>
  <c r="D125" i="108"/>
  <c r="C125" i="108"/>
  <c r="M124" i="108"/>
  <c r="F124" i="108"/>
  <c r="E124" i="108"/>
  <c r="D124" i="108"/>
  <c r="C124" i="108"/>
  <c r="M123" i="108"/>
  <c r="F123" i="108"/>
  <c r="E123" i="108"/>
  <c r="D123" i="108"/>
  <c r="C123" i="108"/>
  <c r="M122" i="108"/>
  <c r="F122" i="108"/>
  <c r="E122" i="108"/>
  <c r="D122" i="108"/>
  <c r="C122" i="108"/>
  <c r="M121" i="108"/>
  <c r="F121" i="108"/>
  <c r="E121" i="108"/>
  <c r="D121" i="108"/>
  <c r="C121" i="108"/>
  <c r="M120" i="108"/>
  <c r="F120" i="108"/>
  <c r="E120" i="108"/>
  <c r="D120" i="108"/>
  <c r="C120" i="108"/>
  <c r="M119" i="108"/>
  <c r="F119" i="108"/>
  <c r="E119" i="108"/>
  <c r="D119" i="108"/>
  <c r="C119" i="108"/>
  <c r="M118" i="108"/>
  <c r="F118" i="108"/>
  <c r="E118" i="108"/>
  <c r="D118" i="108"/>
  <c r="C118" i="108"/>
  <c r="M117" i="108"/>
  <c r="F117" i="108"/>
  <c r="E117" i="108"/>
  <c r="D117" i="108"/>
  <c r="C117" i="108"/>
  <c r="M116" i="108"/>
  <c r="F116" i="108"/>
  <c r="E116" i="108"/>
  <c r="D116" i="108"/>
  <c r="C116" i="108"/>
  <c r="M115" i="108"/>
  <c r="F115" i="108"/>
  <c r="E115" i="108"/>
  <c r="D115" i="108"/>
  <c r="C115" i="108"/>
  <c r="M114" i="108"/>
  <c r="F114" i="108"/>
  <c r="E114" i="108"/>
  <c r="D114" i="108"/>
  <c r="C114" i="108"/>
  <c r="M113" i="108"/>
  <c r="F113" i="108"/>
  <c r="E113" i="108"/>
  <c r="D113" i="108"/>
  <c r="C113" i="108"/>
  <c r="M112" i="108"/>
  <c r="F112" i="108"/>
  <c r="E112" i="108"/>
  <c r="D112" i="108"/>
  <c r="C112" i="108"/>
  <c r="M111" i="108"/>
  <c r="F111" i="108"/>
  <c r="E111" i="108"/>
  <c r="D111" i="108"/>
  <c r="C111" i="108"/>
  <c r="M110" i="108"/>
  <c r="F110" i="108"/>
  <c r="E110" i="108"/>
  <c r="D110" i="108"/>
  <c r="C110" i="108"/>
  <c r="M109" i="108"/>
  <c r="F109" i="108"/>
  <c r="E109" i="108"/>
  <c r="D109" i="108"/>
  <c r="C109" i="108"/>
  <c r="M108" i="108"/>
  <c r="F108" i="108"/>
  <c r="E108" i="108"/>
  <c r="D108" i="108"/>
  <c r="C108" i="108"/>
  <c r="M107" i="108"/>
  <c r="F107" i="108"/>
  <c r="E107" i="108"/>
  <c r="D107" i="108"/>
  <c r="C107" i="108"/>
  <c r="M106" i="108"/>
  <c r="F106" i="108"/>
  <c r="E106" i="108"/>
  <c r="D106" i="108"/>
  <c r="C106" i="108"/>
  <c r="M105" i="108"/>
  <c r="F105" i="108"/>
  <c r="E105" i="108"/>
  <c r="D105" i="108"/>
  <c r="C105" i="108"/>
  <c r="M104" i="108"/>
  <c r="F104" i="108"/>
  <c r="E104" i="108"/>
  <c r="D104" i="108"/>
  <c r="C104" i="108"/>
  <c r="M103" i="108"/>
  <c r="F103" i="108"/>
  <c r="E103" i="108"/>
  <c r="D103" i="108"/>
  <c r="C103" i="108"/>
  <c r="M102" i="108"/>
  <c r="F102" i="108"/>
  <c r="E102" i="108"/>
  <c r="D102" i="108"/>
  <c r="C102" i="108"/>
  <c r="M101" i="108"/>
  <c r="F101" i="108"/>
  <c r="E101" i="108"/>
  <c r="D101" i="108"/>
  <c r="C101" i="108"/>
  <c r="M100" i="108"/>
  <c r="F100" i="108"/>
  <c r="E100" i="108"/>
  <c r="D100" i="108"/>
  <c r="C100" i="108"/>
  <c r="M99" i="108"/>
  <c r="F99" i="108"/>
  <c r="E99" i="108"/>
  <c r="D99" i="108"/>
  <c r="C99" i="108"/>
  <c r="M98" i="108"/>
  <c r="F98" i="108"/>
  <c r="E98" i="108"/>
  <c r="D98" i="108"/>
  <c r="C98" i="108"/>
  <c r="M97" i="108"/>
  <c r="F97" i="108"/>
  <c r="E97" i="108"/>
  <c r="D97" i="108"/>
  <c r="C97" i="108"/>
  <c r="M96" i="108"/>
  <c r="F96" i="108"/>
  <c r="E96" i="108"/>
  <c r="D96" i="108"/>
  <c r="C96" i="108"/>
  <c r="M95" i="108"/>
  <c r="F95" i="108"/>
  <c r="E95" i="108"/>
  <c r="D95" i="108"/>
  <c r="C95" i="108"/>
  <c r="M94" i="108"/>
  <c r="F94" i="108"/>
  <c r="E94" i="108"/>
  <c r="D94" i="108"/>
  <c r="C94" i="108"/>
  <c r="M93" i="108"/>
  <c r="F93" i="108"/>
  <c r="E93" i="108"/>
  <c r="D93" i="108"/>
  <c r="C93" i="108"/>
  <c r="M92" i="108"/>
  <c r="F92" i="108"/>
  <c r="E92" i="108"/>
  <c r="D92" i="108"/>
  <c r="C92" i="108"/>
  <c r="M91" i="108"/>
  <c r="F91" i="108"/>
  <c r="E91" i="108"/>
  <c r="D91" i="108"/>
  <c r="C91" i="108"/>
  <c r="M90" i="108"/>
  <c r="F90" i="108"/>
  <c r="E90" i="108"/>
  <c r="D90" i="108"/>
  <c r="C90" i="108"/>
  <c r="M89" i="108"/>
  <c r="F89" i="108"/>
  <c r="E89" i="108"/>
  <c r="D89" i="108"/>
  <c r="C89" i="108"/>
  <c r="M88" i="108"/>
  <c r="F88" i="108"/>
  <c r="E88" i="108"/>
  <c r="D88" i="108"/>
  <c r="C88" i="108"/>
  <c r="M87" i="108"/>
  <c r="F87" i="108"/>
  <c r="E87" i="108"/>
  <c r="D87" i="108"/>
  <c r="C87" i="108"/>
  <c r="M86" i="108"/>
  <c r="F86" i="108"/>
  <c r="E86" i="108"/>
  <c r="D86" i="108"/>
  <c r="C86" i="108"/>
  <c r="M85" i="108"/>
  <c r="F85" i="108"/>
  <c r="E85" i="108"/>
  <c r="D85" i="108"/>
  <c r="C85" i="108"/>
  <c r="M84" i="108"/>
  <c r="F84" i="108"/>
  <c r="E84" i="108"/>
  <c r="D84" i="108"/>
  <c r="C84" i="108"/>
  <c r="M83" i="108"/>
  <c r="F83" i="108"/>
  <c r="E83" i="108"/>
  <c r="D83" i="108"/>
  <c r="C83" i="108"/>
  <c r="M82" i="108"/>
  <c r="F82" i="108"/>
  <c r="E82" i="108"/>
  <c r="D82" i="108"/>
  <c r="C82" i="108"/>
  <c r="M81" i="108"/>
  <c r="F81" i="108"/>
  <c r="E81" i="108"/>
  <c r="D81" i="108"/>
  <c r="C81" i="108"/>
  <c r="M80" i="108"/>
  <c r="F80" i="108"/>
  <c r="E80" i="108"/>
  <c r="D80" i="108"/>
  <c r="C80" i="108"/>
  <c r="M79" i="108"/>
  <c r="F79" i="108"/>
  <c r="E79" i="108"/>
  <c r="D79" i="108"/>
  <c r="C79" i="108"/>
  <c r="M78" i="108"/>
  <c r="F78" i="108"/>
  <c r="E78" i="108"/>
  <c r="D78" i="108"/>
  <c r="C78" i="108"/>
  <c r="M77" i="108"/>
  <c r="F77" i="108"/>
  <c r="E77" i="108"/>
  <c r="D77" i="108"/>
  <c r="C77" i="108"/>
  <c r="M76" i="108"/>
  <c r="F76" i="108"/>
  <c r="E76" i="108"/>
  <c r="D76" i="108"/>
  <c r="C76" i="108"/>
  <c r="M75" i="108"/>
  <c r="F75" i="108"/>
  <c r="E75" i="108"/>
  <c r="D75" i="108"/>
  <c r="C75" i="108"/>
  <c r="M74" i="108"/>
  <c r="F74" i="108"/>
  <c r="E74" i="108"/>
  <c r="D74" i="108"/>
  <c r="C74" i="108"/>
  <c r="M73" i="108"/>
  <c r="F73" i="108"/>
  <c r="E73" i="108"/>
  <c r="D73" i="108"/>
  <c r="C73" i="108"/>
  <c r="M72" i="108"/>
  <c r="F72" i="108"/>
  <c r="E72" i="108"/>
  <c r="D72" i="108"/>
  <c r="C72" i="108"/>
  <c r="M71" i="108"/>
  <c r="F71" i="108"/>
  <c r="E71" i="108"/>
  <c r="D71" i="108"/>
  <c r="C71" i="108"/>
  <c r="M70" i="108"/>
  <c r="F70" i="108"/>
  <c r="E70" i="108"/>
  <c r="D70" i="108"/>
  <c r="C70" i="108"/>
  <c r="M69" i="108"/>
  <c r="F69" i="108"/>
  <c r="E69" i="108"/>
  <c r="D69" i="108"/>
  <c r="C69" i="108"/>
  <c r="M68" i="108"/>
  <c r="F68" i="108"/>
  <c r="E68" i="108"/>
  <c r="D68" i="108"/>
  <c r="C68" i="108"/>
  <c r="M67" i="108"/>
  <c r="F67" i="108"/>
  <c r="E67" i="108"/>
  <c r="D67" i="108"/>
  <c r="C67" i="108"/>
  <c r="M66" i="108"/>
  <c r="F66" i="108"/>
  <c r="E66" i="108"/>
  <c r="D66" i="108"/>
  <c r="C66" i="108"/>
  <c r="M65" i="108"/>
  <c r="F65" i="108"/>
  <c r="E65" i="108"/>
  <c r="D65" i="108"/>
  <c r="C65" i="108"/>
  <c r="M64" i="108"/>
  <c r="F64" i="108"/>
  <c r="E64" i="108"/>
  <c r="D64" i="108"/>
  <c r="C64" i="108"/>
  <c r="M63" i="108"/>
  <c r="F63" i="108"/>
  <c r="E63" i="108"/>
  <c r="D63" i="108"/>
  <c r="C63" i="108"/>
  <c r="M62" i="108"/>
  <c r="F62" i="108"/>
  <c r="E62" i="108"/>
  <c r="D62" i="108"/>
  <c r="C62" i="108"/>
  <c r="M61" i="108"/>
  <c r="F61" i="108"/>
  <c r="E61" i="108"/>
  <c r="D61" i="108"/>
  <c r="C61" i="108"/>
  <c r="M60" i="108"/>
  <c r="F60" i="108"/>
  <c r="E60" i="108"/>
  <c r="D60" i="108"/>
  <c r="C60" i="108"/>
  <c r="M59" i="108"/>
  <c r="F59" i="108"/>
  <c r="E59" i="108"/>
  <c r="D59" i="108"/>
  <c r="C59" i="108"/>
  <c r="M58" i="108"/>
  <c r="F58" i="108"/>
  <c r="E58" i="108"/>
  <c r="D58" i="108"/>
  <c r="C58" i="108"/>
  <c r="M57" i="108"/>
  <c r="F57" i="108"/>
  <c r="E57" i="108"/>
  <c r="D57" i="108"/>
  <c r="C57" i="108"/>
  <c r="M56" i="108"/>
  <c r="F56" i="108"/>
  <c r="E56" i="108"/>
  <c r="D56" i="108"/>
  <c r="C56" i="108"/>
  <c r="M55" i="108"/>
  <c r="F55" i="108"/>
  <c r="E55" i="108"/>
  <c r="D55" i="108"/>
  <c r="C55" i="108"/>
  <c r="M54" i="108"/>
  <c r="F54" i="108"/>
  <c r="E54" i="108"/>
  <c r="D54" i="108"/>
  <c r="C54" i="108"/>
  <c r="M53" i="108"/>
  <c r="F53" i="108"/>
  <c r="E53" i="108"/>
  <c r="D53" i="108"/>
  <c r="C53" i="108"/>
  <c r="M52" i="108"/>
  <c r="F52" i="108"/>
  <c r="E52" i="108"/>
  <c r="D52" i="108"/>
  <c r="C52" i="108"/>
  <c r="M51" i="108"/>
  <c r="F51" i="108"/>
  <c r="E51" i="108"/>
  <c r="D51" i="108"/>
  <c r="C51" i="108"/>
  <c r="M50" i="108"/>
  <c r="F50" i="108"/>
  <c r="E50" i="108"/>
  <c r="D50" i="108"/>
  <c r="C50" i="108"/>
  <c r="M49" i="108"/>
  <c r="F49" i="108"/>
  <c r="E49" i="108"/>
  <c r="D49" i="108"/>
  <c r="C49" i="108"/>
  <c r="M48" i="108"/>
  <c r="F48" i="108"/>
  <c r="E48" i="108"/>
  <c r="D48" i="108"/>
  <c r="C48" i="108"/>
  <c r="M47" i="108"/>
  <c r="F47" i="108"/>
  <c r="E47" i="108"/>
  <c r="D47" i="108"/>
  <c r="C47" i="108"/>
  <c r="M46" i="108"/>
  <c r="F46" i="108"/>
  <c r="E46" i="108"/>
  <c r="D46" i="108"/>
  <c r="C46" i="108"/>
  <c r="M45" i="108"/>
  <c r="F45" i="108"/>
  <c r="E45" i="108"/>
  <c r="D45" i="108"/>
  <c r="C45" i="108"/>
  <c r="M44" i="108"/>
  <c r="F44" i="108"/>
  <c r="E44" i="108"/>
  <c r="D44" i="108"/>
  <c r="C44" i="108"/>
  <c r="L39" i="85"/>
  <c r="J39" i="85"/>
  <c r="H39" i="85"/>
  <c r="E39" i="85"/>
  <c r="G7" i="3"/>
  <c r="M16" i="90"/>
  <c r="L16" i="90"/>
  <c r="M11" i="90"/>
  <c r="L11" i="90"/>
  <c r="D153" i="107"/>
  <c r="E25" i="100"/>
  <c r="B3" i="114"/>
  <c r="H39" i="106"/>
  <c r="H38" i="106"/>
  <c r="P151" i="107"/>
  <c r="G151" i="109"/>
  <c r="C148" i="109"/>
  <c r="D148" i="109"/>
  <c r="E148" i="109"/>
  <c r="F148" i="109"/>
  <c r="M148" i="109"/>
  <c r="P149" i="107"/>
  <c r="G149" i="109"/>
  <c r="P150" i="107"/>
  <c r="G150" i="109"/>
  <c r="M145" i="109"/>
  <c r="M146" i="109"/>
  <c r="M147" i="109"/>
  <c r="C145" i="109"/>
  <c r="D145" i="109"/>
  <c r="E145" i="109"/>
  <c r="F145" i="109"/>
  <c r="C146" i="109"/>
  <c r="D146" i="109"/>
  <c r="E146" i="109"/>
  <c r="F146" i="109"/>
  <c r="C147" i="109"/>
  <c r="D147" i="109"/>
  <c r="E147" i="109"/>
  <c r="F147" i="109"/>
  <c r="P148" i="107"/>
  <c r="G148" i="108"/>
  <c r="P146" i="107"/>
  <c r="G146" i="108"/>
  <c r="P147" i="107"/>
  <c r="G147" i="108"/>
  <c r="D43" i="108"/>
  <c r="D42" i="108"/>
  <c r="D41" i="108"/>
  <c r="D40" i="108"/>
  <c r="D39" i="108"/>
  <c r="D38" i="108"/>
  <c r="D37" i="108"/>
  <c r="D36" i="108"/>
  <c r="D35" i="108"/>
  <c r="D34" i="108"/>
  <c r="D33" i="108"/>
  <c r="D32" i="108"/>
  <c r="D31" i="108"/>
  <c r="D30" i="108"/>
  <c r="D29" i="108"/>
  <c r="D28" i="108"/>
  <c r="D27" i="108"/>
  <c r="D26" i="108"/>
  <c r="D25" i="108"/>
  <c r="D24" i="108"/>
  <c r="D23" i="108"/>
  <c r="D22" i="108"/>
  <c r="D21" i="108"/>
  <c r="D20" i="108"/>
  <c r="D19" i="108"/>
  <c r="D18" i="108"/>
  <c r="D17" i="108"/>
  <c r="D16" i="108"/>
  <c r="D15" i="108"/>
  <c r="D14" i="108"/>
  <c r="D13" i="108"/>
  <c r="D12" i="108"/>
  <c r="D11" i="108"/>
  <c r="D10" i="108"/>
  <c r="D9" i="108"/>
  <c r="D8" i="108"/>
  <c r="D7" i="108"/>
  <c r="D6" i="108"/>
  <c r="D144" i="109"/>
  <c r="D143" i="109"/>
  <c r="D142" i="109"/>
  <c r="D141" i="109"/>
  <c r="D140" i="109"/>
  <c r="D139" i="109"/>
  <c r="D138" i="109"/>
  <c r="D137" i="109"/>
  <c r="D136" i="109"/>
  <c r="D135" i="109"/>
  <c r="D134" i="109"/>
  <c r="D133" i="109"/>
  <c r="D132" i="109"/>
  <c r="D131" i="109"/>
  <c r="D130" i="109"/>
  <c r="D129" i="109"/>
  <c r="D128" i="109"/>
  <c r="D127" i="109"/>
  <c r="D126" i="109"/>
  <c r="D125" i="109"/>
  <c r="D124" i="109"/>
  <c r="D123" i="109"/>
  <c r="D122" i="109"/>
  <c r="D121" i="109"/>
  <c r="D120" i="109"/>
  <c r="D119" i="109"/>
  <c r="D118" i="109"/>
  <c r="D117" i="109"/>
  <c r="D116" i="109"/>
  <c r="D115" i="109"/>
  <c r="D114" i="109"/>
  <c r="D113" i="109"/>
  <c r="D112" i="109"/>
  <c r="D111" i="109"/>
  <c r="D110" i="109"/>
  <c r="D109" i="109"/>
  <c r="D108" i="109"/>
  <c r="D107" i="109"/>
  <c r="D106" i="109"/>
  <c r="D105" i="109"/>
  <c r="D104" i="109"/>
  <c r="D103" i="109"/>
  <c r="D102" i="109"/>
  <c r="D101" i="109"/>
  <c r="D100" i="109"/>
  <c r="D99" i="109"/>
  <c r="D98" i="109"/>
  <c r="D97" i="109"/>
  <c r="D96" i="109"/>
  <c r="D95" i="109"/>
  <c r="D94" i="109"/>
  <c r="D93" i="109"/>
  <c r="D92" i="109"/>
  <c r="D91" i="109"/>
  <c r="D90" i="109"/>
  <c r="D89" i="109"/>
  <c r="D88" i="109"/>
  <c r="D87" i="109"/>
  <c r="D86" i="109"/>
  <c r="D85" i="109"/>
  <c r="D84" i="109"/>
  <c r="D83" i="109"/>
  <c r="D82" i="109"/>
  <c r="D81" i="109"/>
  <c r="D80" i="109"/>
  <c r="D79" i="109"/>
  <c r="D78" i="109"/>
  <c r="D77" i="109"/>
  <c r="D76" i="109"/>
  <c r="D75" i="109"/>
  <c r="D74" i="109"/>
  <c r="D73" i="109"/>
  <c r="D72" i="109"/>
  <c r="D71" i="109"/>
  <c r="D70" i="109"/>
  <c r="D69" i="109"/>
  <c r="D68" i="109"/>
  <c r="D67" i="109"/>
  <c r="D66" i="109"/>
  <c r="D65" i="109"/>
  <c r="D64" i="109"/>
  <c r="D63" i="109"/>
  <c r="D62" i="109"/>
  <c r="D61" i="109"/>
  <c r="D60" i="109"/>
  <c r="D59" i="109"/>
  <c r="D58" i="109"/>
  <c r="D57" i="109"/>
  <c r="D56" i="109"/>
  <c r="D55" i="109"/>
  <c r="D54" i="109"/>
  <c r="D53" i="109"/>
  <c r="D52" i="109"/>
  <c r="D51" i="109"/>
  <c r="D50" i="109"/>
  <c r="D49" i="109"/>
  <c r="D48" i="109"/>
  <c r="D47" i="109"/>
  <c r="D46" i="109"/>
  <c r="D45" i="109"/>
  <c r="D44" i="109"/>
  <c r="D43" i="109"/>
  <c r="D42" i="109"/>
  <c r="D41" i="109"/>
  <c r="D40" i="109"/>
  <c r="D39" i="109"/>
  <c r="D38" i="109"/>
  <c r="D37" i="109"/>
  <c r="D36" i="109"/>
  <c r="D35" i="109"/>
  <c r="D34" i="109"/>
  <c r="D33" i="109"/>
  <c r="D32" i="109"/>
  <c r="D31" i="109"/>
  <c r="D30" i="109"/>
  <c r="D29" i="109"/>
  <c r="D28" i="109"/>
  <c r="D27" i="109"/>
  <c r="D26" i="109"/>
  <c r="D25" i="109"/>
  <c r="D24" i="109"/>
  <c r="D23" i="109"/>
  <c r="D22" i="109"/>
  <c r="D21" i="109"/>
  <c r="D20" i="109"/>
  <c r="D19" i="109"/>
  <c r="D18" i="109"/>
  <c r="D17" i="109"/>
  <c r="D16" i="109"/>
  <c r="D15" i="109"/>
  <c r="D14" i="109"/>
  <c r="D13" i="109"/>
  <c r="D12" i="109"/>
  <c r="D11" i="109"/>
  <c r="D10" i="109"/>
  <c r="D9" i="109"/>
  <c r="D8" i="109"/>
  <c r="D7" i="109"/>
  <c r="D6" i="109"/>
  <c r="M144" i="109"/>
  <c r="F144" i="109"/>
  <c r="E144" i="109"/>
  <c r="C144" i="109"/>
  <c r="M143" i="109"/>
  <c r="F143" i="109"/>
  <c r="E143" i="109"/>
  <c r="C143" i="109"/>
  <c r="M142" i="109"/>
  <c r="F142" i="109"/>
  <c r="E142" i="109"/>
  <c r="C142" i="109"/>
  <c r="M141" i="109"/>
  <c r="F141" i="109"/>
  <c r="E141" i="109"/>
  <c r="C141" i="109"/>
  <c r="M140" i="109"/>
  <c r="F140" i="109"/>
  <c r="E140" i="109"/>
  <c r="C140" i="109"/>
  <c r="M139" i="109"/>
  <c r="F139" i="109"/>
  <c r="E139" i="109"/>
  <c r="C139" i="109"/>
  <c r="M138" i="109"/>
  <c r="F138" i="109"/>
  <c r="E138" i="109"/>
  <c r="C138" i="109"/>
  <c r="M137" i="109"/>
  <c r="F137" i="109"/>
  <c r="E137" i="109"/>
  <c r="C137" i="109"/>
  <c r="M136" i="109"/>
  <c r="F136" i="109"/>
  <c r="E136" i="109"/>
  <c r="C136" i="109"/>
  <c r="M135" i="109"/>
  <c r="P135" i="107"/>
  <c r="G135" i="109"/>
  <c r="F135" i="109"/>
  <c r="E135" i="109"/>
  <c r="C135" i="109"/>
  <c r="M134" i="109"/>
  <c r="F134" i="109"/>
  <c r="E134" i="109"/>
  <c r="C134" i="109"/>
  <c r="M133" i="109"/>
  <c r="F133" i="109"/>
  <c r="E133" i="109"/>
  <c r="C133" i="109"/>
  <c r="G85" i="88"/>
  <c r="G84" i="88"/>
  <c r="G83" i="88"/>
  <c r="G82" i="88"/>
  <c r="G81" i="88"/>
  <c r="G80" i="88"/>
  <c r="G79" i="88"/>
  <c r="G78" i="88"/>
  <c r="G77" i="88"/>
  <c r="G76" i="88"/>
  <c r="G75" i="88"/>
  <c r="G74" i="88"/>
  <c r="G72" i="88"/>
  <c r="G71" i="88"/>
  <c r="G70" i="88"/>
  <c r="G69" i="88"/>
  <c r="G68" i="88"/>
  <c r="G66" i="88"/>
  <c r="G65" i="88"/>
  <c r="G64" i="88"/>
  <c r="G63" i="88"/>
  <c r="G62" i="88"/>
  <c r="G61" i="88"/>
  <c r="G60" i="88"/>
  <c r="G59" i="88"/>
  <c r="G58" i="88"/>
  <c r="G57" i="88"/>
  <c r="G56" i="88"/>
  <c r="G55" i="88"/>
  <c r="G54" i="88"/>
  <c r="G53" i="88"/>
  <c r="G52" i="88"/>
  <c r="G51" i="88"/>
  <c r="G50" i="88"/>
  <c r="G49" i="88"/>
  <c r="G48" i="88"/>
  <c r="G47" i="88"/>
  <c r="G46" i="88"/>
  <c r="G45" i="88"/>
  <c r="G44" i="88"/>
  <c r="G43" i="88"/>
  <c r="G42" i="88"/>
  <c r="G41" i="88"/>
  <c r="G40" i="88"/>
  <c r="G39" i="88"/>
  <c r="G38" i="88"/>
  <c r="G37" i="88"/>
  <c r="G36" i="88"/>
  <c r="G35" i="88"/>
  <c r="G34" i="88"/>
  <c r="G32" i="88"/>
  <c r="G31" i="88"/>
  <c r="G30" i="88"/>
  <c r="G29" i="88"/>
  <c r="G28" i="88"/>
  <c r="G26" i="88"/>
  <c r="G25" i="88"/>
  <c r="G23" i="88"/>
  <c r="G22" i="88"/>
  <c r="G21" i="88"/>
  <c r="G20" i="88"/>
  <c r="G19" i="88"/>
  <c r="G18" i="88"/>
  <c r="G17" i="88"/>
  <c r="G16" i="88"/>
  <c r="G15" i="88"/>
  <c r="G14" i="88"/>
  <c r="G13" i="88"/>
  <c r="G11" i="88"/>
  <c r="G10" i="88"/>
  <c r="G9" i="88"/>
  <c r="G8" i="88"/>
  <c r="F24" i="88"/>
  <c r="G24" i="88"/>
  <c r="E73" i="87"/>
  <c r="E67" i="87"/>
  <c r="F33" i="87"/>
  <c r="E33" i="87"/>
  <c r="H8" i="87"/>
  <c r="J8" i="87"/>
  <c r="F24" i="10"/>
  <c r="F23" i="10"/>
  <c r="E23" i="10"/>
  <c r="J7" i="116"/>
  <c r="G7" i="116"/>
  <c r="L7" i="116"/>
  <c r="E8" i="10"/>
  <c r="F8" i="10"/>
  <c r="G33" i="51"/>
  <c r="L33" i="51"/>
  <c r="G32" i="51"/>
  <c r="K21" i="51"/>
  <c r="K17" i="51"/>
  <c r="G16" i="51"/>
  <c r="L16" i="51"/>
  <c r="L11" i="51"/>
  <c r="G10" i="51"/>
  <c r="L10" i="51"/>
  <c r="L9" i="51"/>
  <c r="K8" i="51"/>
  <c r="G7" i="51"/>
  <c r="L18" i="51"/>
  <c r="L34" i="51"/>
  <c r="L31" i="51"/>
  <c r="G30" i="51"/>
  <c r="L30" i="51"/>
  <c r="H14" i="46"/>
  <c r="D14" i="46"/>
  <c r="N14" i="46"/>
  <c r="B2" i="114"/>
  <c r="B1" i="114"/>
  <c r="I15" i="100"/>
  <c r="H33" i="106"/>
  <c r="K33" i="106"/>
  <c r="G7" i="17"/>
  <c r="G11" i="17"/>
  <c r="G24" i="51"/>
  <c r="G27" i="51"/>
  <c r="L27" i="51"/>
  <c r="M24" i="90"/>
  <c r="L24" i="90"/>
  <c r="K24" i="90"/>
  <c r="L25" i="51"/>
  <c r="L26" i="51"/>
  <c r="G12" i="51"/>
  <c r="L12" i="51"/>
  <c r="G13" i="51"/>
  <c r="L13" i="51"/>
  <c r="J7" i="51"/>
  <c r="P152" i="107"/>
  <c r="G152" i="109"/>
  <c r="P145" i="107"/>
  <c r="P144" i="107"/>
  <c r="G144" i="108"/>
  <c r="P143" i="107"/>
  <c r="P142" i="107"/>
  <c r="G142" i="108"/>
  <c r="G142" i="109"/>
  <c r="P141" i="107"/>
  <c r="P140" i="107"/>
  <c r="G140" i="108"/>
  <c r="P139" i="107"/>
  <c r="P138" i="107"/>
  <c r="G138" i="108"/>
  <c r="G138" i="109"/>
  <c r="P137" i="107"/>
  <c r="G137" i="108"/>
  <c r="P136" i="107"/>
  <c r="G136" i="108"/>
  <c r="G136" i="109"/>
  <c r="G135" i="108"/>
  <c r="P134" i="107"/>
  <c r="P133" i="107"/>
  <c r="G133" i="109"/>
  <c r="M132" i="109"/>
  <c r="P132" i="107"/>
  <c r="G132" i="108"/>
  <c r="F132" i="109"/>
  <c r="E132" i="109"/>
  <c r="C132" i="109"/>
  <c r="M131" i="109"/>
  <c r="P131" i="107"/>
  <c r="F131" i="109"/>
  <c r="E131" i="109"/>
  <c r="C131" i="109"/>
  <c r="M130" i="109"/>
  <c r="P130" i="107"/>
  <c r="G130" i="109"/>
  <c r="F130" i="109"/>
  <c r="E130" i="109"/>
  <c r="C130" i="109"/>
  <c r="M129" i="109"/>
  <c r="P129" i="107"/>
  <c r="F129" i="109"/>
  <c r="E129" i="109"/>
  <c r="C129" i="109"/>
  <c r="M128" i="109"/>
  <c r="P128" i="107"/>
  <c r="G128" i="108"/>
  <c r="F128" i="109"/>
  <c r="E128" i="109"/>
  <c r="C128" i="109"/>
  <c r="M127" i="109"/>
  <c r="P127" i="107"/>
  <c r="G127" i="108"/>
  <c r="G127" i="109"/>
  <c r="F127" i="109"/>
  <c r="E127" i="109"/>
  <c r="C127" i="109"/>
  <c r="M126" i="109"/>
  <c r="P126" i="107"/>
  <c r="G126" i="108"/>
  <c r="F126" i="109"/>
  <c r="E126" i="109"/>
  <c r="C126" i="109"/>
  <c r="M125" i="109"/>
  <c r="P125" i="107"/>
  <c r="G125" i="108"/>
  <c r="G125" i="109"/>
  <c r="F125" i="109"/>
  <c r="E125" i="109"/>
  <c r="C125" i="109"/>
  <c r="M124" i="109"/>
  <c r="P124" i="107"/>
  <c r="F124" i="109"/>
  <c r="E124" i="109"/>
  <c r="C124" i="109"/>
  <c r="M123" i="109"/>
  <c r="P123" i="107"/>
  <c r="G123" i="108"/>
  <c r="F123" i="109"/>
  <c r="E123" i="109"/>
  <c r="C123" i="109"/>
  <c r="M122" i="109"/>
  <c r="P122" i="107"/>
  <c r="F122" i="109"/>
  <c r="E122" i="109"/>
  <c r="C122" i="109"/>
  <c r="M121" i="109"/>
  <c r="P121" i="107"/>
  <c r="G121" i="108"/>
  <c r="G121" i="109"/>
  <c r="F121" i="109"/>
  <c r="E121" i="109"/>
  <c r="C121" i="109"/>
  <c r="M120" i="109"/>
  <c r="P120" i="107"/>
  <c r="G120" i="108"/>
  <c r="F120" i="109"/>
  <c r="E120" i="109"/>
  <c r="C120" i="109"/>
  <c r="M119" i="109"/>
  <c r="P119" i="107"/>
  <c r="G119" i="108"/>
  <c r="G119" i="109"/>
  <c r="F119" i="109"/>
  <c r="E119" i="109"/>
  <c r="C119" i="109"/>
  <c r="M118" i="109"/>
  <c r="P118" i="107"/>
  <c r="G118" i="108"/>
  <c r="G118" i="109"/>
  <c r="F118" i="109"/>
  <c r="E118" i="109"/>
  <c r="C118" i="109"/>
  <c r="M117" i="109"/>
  <c r="P117" i="107"/>
  <c r="G117" i="108"/>
  <c r="F117" i="109"/>
  <c r="E117" i="109"/>
  <c r="C117" i="109"/>
  <c r="M116" i="109"/>
  <c r="P116" i="107"/>
  <c r="G116" i="108"/>
  <c r="F116" i="109"/>
  <c r="E116" i="109"/>
  <c r="C116" i="109"/>
  <c r="M115" i="109"/>
  <c r="P115" i="107"/>
  <c r="F115" i="109"/>
  <c r="E115" i="109"/>
  <c r="C115" i="109"/>
  <c r="M114" i="109"/>
  <c r="P114" i="107"/>
  <c r="G114" i="108"/>
  <c r="G114" i="109"/>
  <c r="F114" i="109"/>
  <c r="E114" i="109"/>
  <c r="C114" i="109"/>
  <c r="M113" i="109"/>
  <c r="P113" i="107"/>
  <c r="F113" i="109"/>
  <c r="E113" i="109"/>
  <c r="C113" i="109"/>
  <c r="M112" i="109"/>
  <c r="P112" i="107"/>
  <c r="G112" i="108"/>
  <c r="F112" i="109"/>
  <c r="E112" i="109"/>
  <c r="C112" i="109"/>
  <c r="M111" i="109"/>
  <c r="P111" i="107"/>
  <c r="F111" i="109"/>
  <c r="E111" i="109"/>
  <c r="C111" i="109"/>
  <c r="M110" i="109"/>
  <c r="P110" i="107"/>
  <c r="G110" i="108"/>
  <c r="F110" i="109"/>
  <c r="E110" i="109"/>
  <c r="C110" i="109"/>
  <c r="M109" i="109"/>
  <c r="P109" i="107"/>
  <c r="G109" i="108"/>
  <c r="G109" i="109"/>
  <c r="F109" i="109"/>
  <c r="E109" i="109"/>
  <c r="C109" i="109"/>
  <c r="M108" i="109"/>
  <c r="P108" i="107"/>
  <c r="G108" i="108"/>
  <c r="G108" i="109"/>
  <c r="F108" i="109"/>
  <c r="E108" i="109"/>
  <c r="C108" i="109"/>
  <c r="M107" i="109"/>
  <c r="P107" i="107"/>
  <c r="G107" i="108"/>
  <c r="G107" i="109"/>
  <c r="F107" i="109"/>
  <c r="E107" i="109"/>
  <c r="C107" i="109"/>
  <c r="M106" i="109"/>
  <c r="P106" i="107"/>
  <c r="G106" i="109"/>
  <c r="F106" i="109"/>
  <c r="E106" i="109"/>
  <c r="C106" i="109"/>
  <c r="M105" i="109"/>
  <c r="P105" i="107"/>
  <c r="G105" i="108"/>
  <c r="G105" i="109"/>
  <c r="F105" i="109"/>
  <c r="E105" i="109"/>
  <c r="C105" i="109"/>
  <c r="M104" i="109"/>
  <c r="P104" i="107"/>
  <c r="G104" i="108"/>
  <c r="G104" i="109"/>
  <c r="F104" i="109"/>
  <c r="E104" i="109"/>
  <c r="C104" i="109"/>
  <c r="M103" i="109"/>
  <c r="P103" i="107"/>
  <c r="G103" i="108"/>
  <c r="G103" i="109"/>
  <c r="F103" i="109"/>
  <c r="E103" i="109"/>
  <c r="C103" i="109"/>
  <c r="M102" i="109"/>
  <c r="P102" i="107"/>
  <c r="G102" i="109"/>
  <c r="F102" i="109"/>
  <c r="E102" i="109"/>
  <c r="C102" i="109"/>
  <c r="M101" i="109"/>
  <c r="P101" i="107"/>
  <c r="G101" i="108"/>
  <c r="G101" i="109"/>
  <c r="F101" i="109"/>
  <c r="E101" i="109"/>
  <c r="C101" i="109"/>
  <c r="M100" i="109"/>
  <c r="P100" i="107"/>
  <c r="G100" i="108"/>
  <c r="F100" i="109"/>
  <c r="E100" i="109"/>
  <c r="C100" i="109"/>
  <c r="M99" i="109"/>
  <c r="P99" i="107"/>
  <c r="G99" i="108"/>
  <c r="F99" i="109"/>
  <c r="E99" i="109"/>
  <c r="C99" i="109"/>
  <c r="M98" i="109"/>
  <c r="P98" i="107"/>
  <c r="G98" i="108"/>
  <c r="G98" i="109"/>
  <c r="F98" i="109"/>
  <c r="E98" i="109"/>
  <c r="C98" i="109"/>
  <c r="M97" i="109"/>
  <c r="P97" i="107"/>
  <c r="G97" i="108"/>
  <c r="G97" i="109"/>
  <c r="F97" i="109"/>
  <c r="E97" i="109"/>
  <c r="C97" i="109"/>
  <c r="M96" i="109"/>
  <c r="P96" i="107"/>
  <c r="G96" i="108"/>
  <c r="G96" i="109"/>
  <c r="F96" i="109"/>
  <c r="E96" i="109"/>
  <c r="C96" i="109"/>
  <c r="M95" i="109"/>
  <c r="P95" i="107"/>
  <c r="G95" i="108"/>
  <c r="F95" i="109"/>
  <c r="E95" i="109"/>
  <c r="C95" i="109"/>
  <c r="M94" i="109"/>
  <c r="P94" i="107"/>
  <c r="G94" i="108"/>
  <c r="G94" i="109"/>
  <c r="F94" i="109"/>
  <c r="E94" i="109"/>
  <c r="C94" i="109"/>
  <c r="M93" i="109"/>
  <c r="P93" i="107"/>
  <c r="G93" i="108"/>
  <c r="G93" i="109"/>
  <c r="F93" i="109"/>
  <c r="E93" i="109"/>
  <c r="C93" i="109"/>
  <c r="J153" i="107"/>
  <c r="K153" i="107"/>
  <c r="L153" i="107"/>
  <c r="M153" i="107"/>
  <c r="N153" i="107"/>
  <c r="O153" i="107"/>
  <c r="P6" i="107"/>
  <c r="G6" i="109"/>
  <c r="P7" i="107"/>
  <c r="P8" i="107"/>
  <c r="P9" i="107"/>
  <c r="G9" i="109"/>
  <c r="P10" i="107"/>
  <c r="G10" i="109"/>
  <c r="P11" i="107"/>
  <c r="G11" i="108"/>
  <c r="P12" i="107"/>
  <c r="G12" i="109"/>
  <c r="P13" i="107"/>
  <c r="G13" i="108"/>
  <c r="P14" i="107"/>
  <c r="G14" i="109"/>
  <c r="P15" i="107"/>
  <c r="P16" i="107"/>
  <c r="P17" i="107"/>
  <c r="P18" i="107"/>
  <c r="P19" i="107"/>
  <c r="P20" i="107"/>
  <c r="P21" i="107"/>
  <c r="P22" i="107"/>
  <c r="P23" i="107"/>
  <c r="P24" i="107"/>
  <c r="P25" i="107"/>
  <c r="P26" i="107"/>
  <c r="P27" i="107"/>
  <c r="P28" i="107"/>
  <c r="P29" i="107"/>
  <c r="P30" i="107"/>
  <c r="P31" i="107"/>
  <c r="P32" i="107"/>
  <c r="P33" i="107"/>
  <c r="P34" i="107"/>
  <c r="P35" i="107"/>
  <c r="P36" i="107"/>
  <c r="P37" i="107"/>
  <c r="P38" i="107"/>
  <c r="P39" i="107"/>
  <c r="P40" i="107"/>
  <c r="P41" i="107"/>
  <c r="P42" i="107"/>
  <c r="P43" i="107"/>
  <c r="P44" i="107"/>
  <c r="P45" i="107"/>
  <c r="P46" i="107"/>
  <c r="P47" i="107"/>
  <c r="P48" i="107"/>
  <c r="P49" i="107"/>
  <c r="P50" i="107"/>
  <c r="P51" i="107"/>
  <c r="P52" i="107"/>
  <c r="P53" i="107"/>
  <c r="P54" i="107"/>
  <c r="P55" i="107"/>
  <c r="P56" i="107"/>
  <c r="P57" i="107"/>
  <c r="P58" i="107"/>
  <c r="P59" i="107"/>
  <c r="P60" i="107"/>
  <c r="P61" i="107"/>
  <c r="P62" i="107"/>
  <c r="P63" i="107"/>
  <c r="P64" i="107"/>
  <c r="P65" i="107"/>
  <c r="P66" i="107"/>
  <c r="P67" i="107"/>
  <c r="P68" i="107"/>
  <c r="P69" i="107"/>
  <c r="P70" i="107"/>
  <c r="P71" i="107"/>
  <c r="P72" i="107"/>
  <c r="P73" i="107"/>
  <c r="P74" i="107"/>
  <c r="P75" i="107"/>
  <c r="P76" i="107"/>
  <c r="P77" i="107"/>
  <c r="P78" i="107"/>
  <c r="P79" i="107"/>
  <c r="P80" i="107"/>
  <c r="P81" i="107"/>
  <c r="P82" i="107"/>
  <c r="P83" i="107"/>
  <c r="P84" i="107"/>
  <c r="P85" i="107"/>
  <c r="P86" i="107"/>
  <c r="P87" i="107"/>
  <c r="P88" i="107"/>
  <c r="P89" i="107"/>
  <c r="P90" i="107"/>
  <c r="P91" i="107"/>
  <c r="P92" i="107"/>
  <c r="P153" i="107"/>
  <c r="G153" i="109"/>
  <c r="G16" i="109"/>
  <c r="G17" i="109"/>
  <c r="G18" i="109"/>
  <c r="G19" i="109"/>
  <c r="G20" i="109"/>
  <c r="G21" i="109"/>
  <c r="G22" i="109"/>
  <c r="G23" i="109"/>
  <c r="G24" i="109"/>
  <c r="G25" i="109"/>
  <c r="G26" i="109"/>
  <c r="G27" i="108"/>
  <c r="G28" i="109"/>
  <c r="G29" i="109"/>
  <c r="G30" i="109"/>
  <c r="G31" i="108"/>
  <c r="G32" i="109"/>
  <c r="G33" i="109"/>
  <c r="G34" i="109"/>
  <c r="G36" i="109"/>
  <c r="G37" i="108"/>
  <c r="G38" i="109"/>
  <c r="G40" i="109"/>
  <c r="G41" i="108"/>
  <c r="G42" i="109"/>
  <c r="G43" i="108"/>
  <c r="G44" i="108"/>
  <c r="G46" i="108"/>
  <c r="G46" i="109"/>
  <c r="G47" i="108"/>
  <c r="G48" i="108"/>
  <c r="G48" i="109"/>
  <c r="G49" i="108"/>
  <c r="G49" i="109"/>
  <c r="G50" i="109"/>
  <c r="G51" i="108"/>
  <c r="G53" i="108"/>
  <c r="G54" i="108"/>
  <c r="G54" i="109"/>
  <c r="G55" i="108"/>
  <c r="G56" i="108"/>
  <c r="G56" i="109"/>
  <c r="G57" i="108"/>
  <c r="G58" i="108"/>
  <c r="G58" i="109"/>
  <c r="G59" i="108"/>
  <c r="G61" i="108"/>
  <c r="G62" i="108"/>
  <c r="G62" i="109"/>
  <c r="G63" i="108"/>
  <c r="G64" i="108"/>
  <c r="G66" i="108"/>
  <c r="G66" i="109"/>
  <c r="G68" i="108"/>
  <c r="G70" i="109"/>
  <c r="G71" i="108"/>
  <c r="G73" i="109"/>
  <c r="G75" i="108"/>
  <c r="G76" i="108"/>
  <c r="G76" i="109"/>
  <c r="G77" i="108"/>
  <c r="G77" i="109"/>
  <c r="G78" i="108"/>
  <c r="G78" i="109"/>
  <c r="G79" i="108"/>
  <c r="G80" i="108"/>
  <c r="G80" i="109"/>
  <c r="G81" i="108"/>
  <c r="G82" i="108"/>
  <c r="G82" i="109"/>
  <c r="G83" i="108"/>
  <c r="G85" i="108"/>
  <c r="G85" i="109"/>
  <c r="G87" i="108"/>
  <c r="G88" i="108"/>
  <c r="G88" i="109"/>
  <c r="G89" i="108"/>
  <c r="G90" i="108"/>
  <c r="G90" i="109"/>
  <c r="G91" i="108"/>
  <c r="G91" i="109"/>
  <c r="G92" i="108"/>
  <c r="G92" i="109"/>
  <c r="F19" i="8"/>
  <c r="M92" i="109"/>
  <c r="M91" i="109"/>
  <c r="M90" i="109"/>
  <c r="M89" i="109"/>
  <c r="M88" i="109"/>
  <c r="M87" i="109"/>
  <c r="M86" i="109"/>
  <c r="M85" i="109"/>
  <c r="M84" i="109"/>
  <c r="M83" i="109"/>
  <c r="M82" i="109"/>
  <c r="M81" i="109"/>
  <c r="M80" i="109"/>
  <c r="M79" i="109"/>
  <c r="M78" i="109"/>
  <c r="M77" i="109"/>
  <c r="M76" i="109"/>
  <c r="M75" i="109"/>
  <c r="M74" i="109"/>
  <c r="M73" i="109"/>
  <c r="M72" i="109"/>
  <c r="M71" i="109"/>
  <c r="M70" i="109"/>
  <c r="M69" i="109"/>
  <c r="M68" i="109"/>
  <c r="M67" i="109"/>
  <c r="M66" i="109"/>
  <c r="M65" i="109"/>
  <c r="M64" i="109"/>
  <c r="M63" i="109"/>
  <c r="M62" i="109"/>
  <c r="M61" i="109"/>
  <c r="M60" i="109"/>
  <c r="M59" i="109"/>
  <c r="M58" i="109"/>
  <c r="M57" i="109"/>
  <c r="M56" i="109"/>
  <c r="M55" i="109"/>
  <c r="M54" i="109"/>
  <c r="M53" i="109"/>
  <c r="M52" i="109"/>
  <c r="M51" i="109"/>
  <c r="M50" i="109"/>
  <c r="M49" i="109"/>
  <c r="M48" i="109"/>
  <c r="M47" i="109"/>
  <c r="M46" i="109"/>
  <c r="M45" i="109"/>
  <c r="M44" i="109"/>
  <c r="M43" i="109"/>
  <c r="M42" i="109"/>
  <c r="M41" i="109"/>
  <c r="M40" i="109"/>
  <c r="M39" i="109"/>
  <c r="M38" i="109"/>
  <c r="M37" i="109"/>
  <c r="M36" i="109"/>
  <c r="M35" i="109"/>
  <c r="M34" i="109"/>
  <c r="M33" i="109"/>
  <c r="M32" i="109"/>
  <c r="M31" i="109"/>
  <c r="M30" i="109"/>
  <c r="G53" i="109"/>
  <c r="G37" i="109"/>
  <c r="G13" i="109"/>
  <c r="F92" i="109"/>
  <c r="F91" i="109"/>
  <c r="F90" i="109"/>
  <c r="F89" i="109"/>
  <c r="F88" i="109"/>
  <c r="F87" i="109"/>
  <c r="F86" i="109"/>
  <c r="F85" i="109"/>
  <c r="F84" i="109"/>
  <c r="F83" i="109"/>
  <c r="F82" i="109"/>
  <c r="F81" i="109"/>
  <c r="F80" i="109"/>
  <c r="F79" i="109"/>
  <c r="F78" i="109"/>
  <c r="F77" i="109"/>
  <c r="F76" i="109"/>
  <c r="F75" i="109"/>
  <c r="F74" i="109"/>
  <c r="F73" i="109"/>
  <c r="F72" i="109"/>
  <c r="F71" i="109"/>
  <c r="F70" i="109"/>
  <c r="F69" i="109"/>
  <c r="F68" i="109"/>
  <c r="F67" i="109"/>
  <c r="F66" i="109"/>
  <c r="F65" i="109"/>
  <c r="F64" i="109"/>
  <c r="F63" i="109"/>
  <c r="F62" i="109"/>
  <c r="F61" i="109"/>
  <c r="F60" i="109"/>
  <c r="F59" i="109"/>
  <c r="F58" i="109"/>
  <c r="F57" i="109"/>
  <c r="F56" i="109"/>
  <c r="F55" i="109"/>
  <c r="F54" i="109"/>
  <c r="F53" i="109"/>
  <c r="F52" i="109"/>
  <c r="F51" i="109"/>
  <c r="F50" i="109"/>
  <c r="F49" i="109"/>
  <c r="F48" i="109"/>
  <c r="F47" i="109"/>
  <c r="F46" i="109"/>
  <c r="F45" i="109"/>
  <c r="F44" i="109"/>
  <c r="F43" i="109"/>
  <c r="F42" i="109"/>
  <c r="F41" i="109"/>
  <c r="F40" i="109"/>
  <c r="F39" i="109"/>
  <c r="F38" i="109"/>
  <c r="F37" i="109"/>
  <c r="F36" i="109"/>
  <c r="F35" i="109"/>
  <c r="F34" i="109"/>
  <c r="F33" i="109"/>
  <c r="F32" i="109"/>
  <c r="F31" i="109"/>
  <c r="F30" i="109"/>
  <c r="F29" i="109"/>
  <c r="F28" i="109"/>
  <c r="F27" i="109"/>
  <c r="F26" i="109"/>
  <c r="F25" i="109"/>
  <c r="F24" i="109"/>
  <c r="F23" i="109"/>
  <c r="F22" i="109"/>
  <c r="F21" i="109"/>
  <c r="F20" i="109"/>
  <c r="F19" i="109"/>
  <c r="F18" i="109"/>
  <c r="F17" i="109"/>
  <c r="F16" i="109"/>
  <c r="F15" i="109"/>
  <c r="F14" i="109"/>
  <c r="F13" i="109"/>
  <c r="F12" i="109"/>
  <c r="F11" i="109"/>
  <c r="F10" i="109"/>
  <c r="F9" i="109"/>
  <c r="F8" i="109"/>
  <c r="E92" i="109"/>
  <c r="E91" i="109"/>
  <c r="E90" i="109"/>
  <c r="E89" i="109"/>
  <c r="E88" i="109"/>
  <c r="E87" i="109"/>
  <c r="E86" i="109"/>
  <c r="E85" i="109"/>
  <c r="E84" i="109"/>
  <c r="E83" i="109"/>
  <c r="E82" i="109"/>
  <c r="E81" i="109"/>
  <c r="E80" i="109"/>
  <c r="E79" i="109"/>
  <c r="E78" i="109"/>
  <c r="E77" i="109"/>
  <c r="E76" i="109"/>
  <c r="E75" i="109"/>
  <c r="E74" i="109"/>
  <c r="E73" i="109"/>
  <c r="E72" i="109"/>
  <c r="E71" i="109"/>
  <c r="E70" i="109"/>
  <c r="E69" i="109"/>
  <c r="E68" i="109"/>
  <c r="E67" i="109"/>
  <c r="E66" i="109"/>
  <c r="E65" i="109"/>
  <c r="E64" i="109"/>
  <c r="E63" i="109"/>
  <c r="E62" i="109"/>
  <c r="E61" i="109"/>
  <c r="E60" i="109"/>
  <c r="E59" i="109"/>
  <c r="E58" i="109"/>
  <c r="E57" i="109"/>
  <c r="E56" i="109"/>
  <c r="E55" i="109"/>
  <c r="E54" i="109"/>
  <c r="E53" i="109"/>
  <c r="E52" i="109"/>
  <c r="E51" i="109"/>
  <c r="E50" i="109"/>
  <c r="E49" i="109"/>
  <c r="E48" i="109"/>
  <c r="E47" i="109"/>
  <c r="E46" i="109"/>
  <c r="E45" i="109"/>
  <c r="E44" i="109"/>
  <c r="E43" i="109"/>
  <c r="E42" i="109"/>
  <c r="E41" i="109"/>
  <c r="E40" i="109"/>
  <c r="E39" i="109"/>
  <c r="E38" i="109"/>
  <c r="E37" i="109"/>
  <c r="E36" i="109"/>
  <c r="E35" i="109"/>
  <c r="E34" i="109"/>
  <c r="E33" i="109"/>
  <c r="E32" i="109"/>
  <c r="E31" i="109"/>
  <c r="E30" i="109"/>
  <c r="E29" i="109"/>
  <c r="E28" i="109"/>
  <c r="E27" i="109"/>
  <c r="E26" i="109"/>
  <c r="E25" i="109"/>
  <c r="E24" i="109"/>
  <c r="E23" i="109"/>
  <c r="E22" i="109"/>
  <c r="E21" i="109"/>
  <c r="E20" i="109"/>
  <c r="E19" i="109"/>
  <c r="E18" i="109"/>
  <c r="E17" i="109"/>
  <c r="E16" i="109"/>
  <c r="E15" i="109"/>
  <c r="E14" i="109"/>
  <c r="E13" i="109"/>
  <c r="E12" i="109"/>
  <c r="E11" i="109"/>
  <c r="E10" i="109"/>
  <c r="E9" i="109"/>
  <c r="E8" i="109"/>
  <c r="C92" i="109"/>
  <c r="C91" i="109"/>
  <c r="C90" i="109"/>
  <c r="C89" i="109"/>
  <c r="C88" i="109"/>
  <c r="C87" i="109"/>
  <c r="C86" i="109"/>
  <c r="C85" i="109"/>
  <c r="C84" i="109"/>
  <c r="C83" i="109"/>
  <c r="C82" i="109"/>
  <c r="C81" i="109"/>
  <c r="C80" i="109"/>
  <c r="C79" i="109"/>
  <c r="C78" i="109"/>
  <c r="C77" i="109"/>
  <c r="C76" i="109"/>
  <c r="C75" i="109"/>
  <c r="C74" i="109"/>
  <c r="C73" i="109"/>
  <c r="C72" i="109"/>
  <c r="C71" i="109"/>
  <c r="C70" i="109"/>
  <c r="C69" i="109"/>
  <c r="C68" i="109"/>
  <c r="C67" i="109"/>
  <c r="C66" i="109"/>
  <c r="C65" i="109"/>
  <c r="C64" i="109"/>
  <c r="C63" i="109"/>
  <c r="C62" i="109"/>
  <c r="C61" i="109"/>
  <c r="C60" i="109"/>
  <c r="C59" i="109"/>
  <c r="C58" i="109"/>
  <c r="C57" i="109"/>
  <c r="C56" i="109"/>
  <c r="C55" i="109"/>
  <c r="C54" i="109"/>
  <c r="C53" i="109"/>
  <c r="C52" i="109"/>
  <c r="C51" i="109"/>
  <c r="C50" i="109"/>
  <c r="C49" i="109"/>
  <c r="C48" i="109"/>
  <c r="C47" i="109"/>
  <c r="C46" i="109"/>
  <c r="C45" i="109"/>
  <c r="C44" i="109"/>
  <c r="C43" i="109"/>
  <c r="C42" i="109"/>
  <c r="C41" i="109"/>
  <c r="C40" i="109"/>
  <c r="C39" i="109"/>
  <c r="C38" i="109"/>
  <c r="C37" i="109"/>
  <c r="C36" i="109"/>
  <c r="C35" i="109"/>
  <c r="C34" i="109"/>
  <c r="C33" i="109"/>
  <c r="C32" i="109"/>
  <c r="C31" i="109"/>
  <c r="C30" i="109"/>
  <c r="C29" i="109"/>
  <c r="C28" i="109"/>
  <c r="C27" i="109"/>
  <c r="C26" i="109"/>
  <c r="C25" i="109"/>
  <c r="C24" i="109"/>
  <c r="C23" i="109"/>
  <c r="C22" i="109"/>
  <c r="C21" i="109"/>
  <c r="C20" i="109"/>
  <c r="C19" i="109"/>
  <c r="C18" i="109"/>
  <c r="C17" i="109"/>
  <c r="C16" i="109"/>
  <c r="C15" i="109"/>
  <c r="C14" i="109"/>
  <c r="C13" i="109"/>
  <c r="C12" i="109"/>
  <c r="C11" i="109"/>
  <c r="C10" i="109"/>
  <c r="C9" i="109"/>
  <c r="C8" i="109"/>
  <c r="G29" i="108"/>
  <c r="G25" i="108"/>
  <c r="G21" i="108"/>
  <c r="G9" i="108"/>
  <c r="F43" i="108"/>
  <c r="F42" i="108"/>
  <c r="F41" i="108"/>
  <c r="F40" i="108"/>
  <c r="F39" i="108"/>
  <c r="F38" i="108"/>
  <c r="F37" i="108"/>
  <c r="F36" i="108"/>
  <c r="F35" i="108"/>
  <c r="F34" i="108"/>
  <c r="F33" i="108"/>
  <c r="F32" i="108"/>
  <c r="F31" i="108"/>
  <c r="F30" i="108"/>
  <c r="F29" i="108"/>
  <c r="F28" i="108"/>
  <c r="F27" i="108"/>
  <c r="F26" i="108"/>
  <c r="F25" i="108"/>
  <c r="F24" i="108"/>
  <c r="F23" i="108"/>
  <c r="F22" i="108"/>
  <c r="F21" i="108"/>
  <c r="F20" i="108"/>
  <c r="F19" i="108"/>
  <c r="F18" i="108"/>
  <c r="F17" i="108"/>
  <c r="F16" i="108"/>
  <c r="F15" i="108"/>
  <c r="F14" i="108"/>
  <c r="F13" i="108"/>
  <c r="F12" i="108"/>
  <c r="F11" i="108"/>
  <c r="F10" i="108"/>
  <c r="F9" i="108"/>
  <c r="F8" i="108"/>
  <c r="E43" i="108"/>
  <c r="E42" i="108"/>
  <c r="E41" i="108"/>
  <c r="E40" i="108"/>
  <c r="E39" i="108"/>
  <c r="E38" i="108"/>
  <c r="E37" i="108"/>
  <c r="E36" i="108"/>
  <c r="E35" i="108"/>
  <c r="E34" i="108"/>
  <c r="E33" i="108"/>
  <c r="E32" i="108"/>
  <c r="E31" i="108"/>
  <c r="E30" i="108"/>
  <c r="E29" i="108"/>
  <c r="E28" i="108"/>
  <c r="E27" i="108"/>
  <c r="E26" i="108"/>
  <c r="E25" i="108"/>
  <c r="E24" i="108"/>
  <c r="E23" i="108"/>
  <c r="E22" i="108"/>
  <c r="E21" i="108"/>
  <c r="E20" i="108"/>
  <c r="E19" i="108"/>
  <c r="E18" i="108"/>
  <c r="E17" i="108"/>
  <c r="E16" i="108"/>
  <c r="E15" i="108"/>
  <c r="E14" i="108"/>
  <c r="E13" i="108"/>
  <c r="E12" i="108"/>
  <c r="E11" i="108"/>
  <c r="E10" i="108"/>
  <c r="E9" i="108"/>
  <c r="E8" i="108"/>
  <c r="C43" i="108"/>
  <c r="C42" i="108"/>
  <c r="C41" i="108"/>
  <c r="C40" i="108"/>
  <c r="C39" i="108"/>
  <c r="C38" i="108"/>
  <c r="C37" i="108"/>
  <c r="C36" i="108"/>
  <c r="C35" i="108"/>
  <c r="C34" i="108"/>
  <c r="C33" i="108"/>
  <c r="C32" i="108"/>
  <c r="C31" i="108"/>
  <c r="C30" i="108"/>
  <c r="C29" i="108"/>
  <c r="C28" i="108"/>
  <c r="C27" i="108"/>
  <c r="C26" i="108"/>
  <c r="C25" i="108"/>
  <c r="C24" i="108"/>
  <c r="C23" i="108"/>
  <c r="C22" i="108"/>
  <c r="C21" i="108"/>
  <c r="C20" i="108"/>
  <c r="C19" i="108"/>
  <c r="C18" i="108"/>
  <c r="C17" i="108"/>
  <c r="C16" i="108"/>
  <c r="C15" i="108"/>
  <c r="C14" i="108"/>
  <c r="C13" i="108"/>
  <c r="C12" i="108"/>
  <c r="C11" i="108"/>
  <c r="C10" i="108"/>
  <c r="C9" i="108"/>
  <c r="C8" i="108"/>
  <c r="C7" i="108"/>
  <c r="M43" i="108"/>
  <c r="M42" i="108"/>
  <c r="M41" i="108"/>
  <c r="M40" i="108"/>
  <c r="M39" i="108"/>
  <c r="M38" i="108"/>
  <c r="M37" i="108"/>
  <c r="M36" i="108"/>
  <c r="M35" i="108"/>
  <c r="M34" i="108"/>
  <c r="M33" i="108"/>
  <c r="M32" i="108"/>
  <c r="M31" i="108"/>
  <c r="M30" i="108"/>
  <c r="H153" i="109"/>
  <c r="I153" i="109"/>
  <c r="J153" i="109"/>
  <c r="K153" i="109"/>
  <c r="L153" i="109"/>
  <c r="J7" i="106"/>
  <c r="K7" i="106"/>
  <c r="L7" i="55"/>
  <c r="K20" i="22"/>
  <c r="J20" i="22"/>
  <c r="I20" i="22"/>
  <c r="H20" i="22"/>
  <c r="G20" i="22"/>
  <c r="L7" i="63"/>
  <c r="J7" i="63"/>
  <c r="J7" i="61"/>
  <c r="L7" i="60"/>
  <c r="J7" i="60"/>
  <c r="K7" i="60"/>
  <c r="J7" i="59"/>
  <c r="G21" i="59"/>
  <c r="J7" i="53"/>
  <c r="K7" i="53"/>
  <c r="G7" i="52"/>
  <c r="L7" i="52"/>
  <c r="J7" i="52"/>
  <c r="G27" i="10"/>
  <c r="J27" i="10"/>
  <c r="G25" i="10"/>
  <c r="I25" i="10"/>
  <c r="G24" i="10"/>
  <c r="G23" i="10"/>
  <c r="J23" i="10"/>
  <c r="G22" i="10"/>
  <c r="I22" i="10"/>
  <c r="J21" i="10"/>
  <c r="G20" i="10"/>
  <c r="I20" i="10"/>
  <c r="G19" i="10"/>
  <c r="J19" i="10"/>
  <c r="G17" i="10"/>
  <c r="I17" i="10"/>
  <c r="G15" i="10"/>
  <c r="G14" i="10"/>
  <c r="J14" i="10"/>
  <c r="G11" i="10"/>
  <c r="J11" i="10"/>
  <c r="G9" i="10"/>
  <c r="J9" i="10"/>
  <c r="J7" i="17"/>
  <c r="K7" i="17"/>
  <c r="L7" i="17"/>
  <c r="G27" i="8"/>
  <c r="F27" i="8"/>
  <c r="E27" i="8"/>
  <c r="D27" i="8"/>
  <c r="J11" i="5"/>
  <c r="J14" i="5"/>
  <c r="J15" i="5"/>
  <c r="J16" i="5"/>
  <c r="J17" i="5"/>
  <c r="J19" i="5"/>
  <c r="J21" i="5"/>
  <c r="I21" i="5"/>
  <c r="H21" i="5"/>
  <c r="F11" i="5"/>
  <c r="F14" i="5"/>
  <c r="F15" i="5"/>
  <c r="F16" i="5"/>
  <c r="F17" i="5"/>
  <c r="F19" i="5"/>
  <c r="F21" i="5"/>
  <c r="E21" i="5"/>
  <c r="D21" i="5"/>
  <c r="M14" i="46"/>
  <c r="L14" i="46"/>
  <c r="K14" i="46"/>
  <c r="J14" i="46"/>
  <c r="M17" i="109"/>
  <c r="F6" i="109"/>
  <c r="F7" i="109"/>
  <c r="F153" i="109"/>
  <c r="E6" i="109"/>
  <c r="E7" i="109"/>
  <c r="E153" i="109"/>
  <c r="M29" i="109"/>
  <c r="M28" i="109"/>
  <c r="M27" i="109"/>
  <c r="M26" i="109"/>
  <c r="M25" i="109"/>
  <c r="M24" i="109"/>
  <c r="M23" i="109"/>
  <c r="M22" i="109"/>
  <c r="M21" i="109"/>
  <c r="M20" i="109"/>
  <c r="M19" i="109"/>
  <c r="M18" i="109"/>
  <c r="M16" i="109"/>
  <c r="M15" i="109"/>
  <c r="M14" i="109"/>
  <c r="M13" i="109"/>
  <c r="M12" i="109"/>
  <c r="M11" i="109"/>
  <c r="M10" i="109"/>
  <c r="M9" i="109"/>
  <c r="M8" i="109"/>
  <c r="M7" i="109"/>
  <c r="M6" i="109"/>
  <c r="G7" i="109"/>
  <c r="C7" i="109"/>
  <c r="C6" i="109"/>
  <c r="L153" i="108"/>
  <c r="K153" i="108"/>
  <c r="M153" i="108"/>
  <c r="M6" i="108"/>
  <c r="G7" i="108"/>
  <c r="G6" i="108"/>
  <c r="F7" i="108"/>
  <c r="F6" i="108"/>
  <c r="E7" i="108"/>
  <c r="E6" i="108"/>
  <c r="E153" i="108"/>
  <c r="C6" i="108"/>
  <c r="F14" i="89"/>
  <c r="F13" i="89"/>
  <c r="F12" i="89"/>
  <c r="F11" i="89"/>
  <c r="F9" i="89"/>
  <c r="F8" i="89"/>
  <c r="M29" i="108"/>
  <c r="M28" i="108"/>
  <c r="M27" i="108"/>
  <c r="M26" i="108"/>
  <c r="M25" i="108"/>
  <c r="M24" i="108"/>
  <c r="M23" i="108"/>
  <c r="M22" i="108"/>
  <c r="M21" i="108"/>
  <c r="M20" i="108"/>
  <c r="M19" i="108"/>
  <c r="M18" i="108"/>
  <c r="M17" i="108"/>
  <c r="M16" i="108"/>
  <c r="M15" i="108"/>
  <c r="M14" i="108"/>
  <c r="M13" i="108"/>
  <c r="M12" i="108"/>
  <c r="M11" i="108"/>
  <c r="M10" i="108"/>
  <c r="M9" i="108"/>
  <c r="M8" i="108"/>
  <c r="M7" i="108"/>
  <c r="J153" i="108"/>
  <c r="I153" i="108"/>
  <c r="H153" i="108"/>
  <c r="L26" i="104"/>
  <c r="I14" i="10"/>
  <c r="G87" i="109"/>
  <c r="G79" i="109"/>
  <c r="G71" i="109"/>
  <c r="G63" i="109"/>
  <c r="G55" i="109"/>
  <c r="G51" i="109"/>
  <c r="G47" i="109"/>
  <c r="G39" i="109"/>
  <c r="G39" i="108"/>
  <c r="G35" i="109"/>
  <c r="G35" i="108"/>
  <c r="G31" i="109"/>
  <c r="G19" i="108"/>
  <c r="G128" i="109"/>
  <c r="G132" i="109"/>
  <c r="G8" i="108"/>
  <c r="G10" i="108"/>
  <c r="G18" i="108"/>
  <c r="G24" i="108"/>
  <c r="G26" i="108"/>
  <c r="G40" i="108"/>
  <c r="G20" i="108"/>
  <c r="G22" i="108"/>
  <c r="G28" i="108"/>
  <c r="G36" i="108"/>
  <c r="G110" i="109"/>
  <c r="G126" i="109"/>
  <c r="G100" i="109"/>
  <c r="G34" i="108"/>
  <c r="G38" i="108"/>
  <c r="G16" i="108"/>
  <c r="G116" i="109"/>
  <c r="G120" i="109"/>
  <c r="G23" i="108"/>
  <c r="G147" i="109"/>
  <c r="G12" i="108"/>
  <c r="G42" i="108"/>
  <c r="G41" i="109"/>
  <c r="G61" i="109"/>
  <c r="G99" i="109"/>
  <c r="G146" i="109"/>
  <c r="G30" i="108"/>
  <c r="G14" i="108"/>
  <c r="G11" i="109"/>
  <c r="G27" i="109"/>
  <c r="G43" i="109"/>
  <c r="G59" i="109"/>
  <c r="G75" i="109"/>
  <c r="G83" i="109"/>
  <c r="G17" i="108"/>
  <c r="G33" i="108"/>
  <c r="G81" i="109"/>
  <c r="G8" i="109"/>
  <c r="D153" i="109"/>
  <c r="D153" i="108"/>
  <c r="L7" i="61"/>
  <c r="K7" i="116"/>
  <c r="K7" i="61"/>
  <c r="K7" i="63"/>
  <c r="L7" i="53"/>
  <c r="K7" i="59"/>
  <c r="L7" i="59"/>
  <c r="K7" i="52"/>
  <c r="H9" i="121"/>
  <c r="K25" i="63"/>
  <c r="L25" i="63"/>
  <c r="K9" i="63"/>
  <c r="K13" i="63"/>
  <c r="K9" i="116"/>
  <c r="K13" i="116"/>
  <c r="K17" i="116"/>
  <c r="K21" i="116"/>
  <c r="K25" i="116"/>
  <c r="K29" i="116"/>
  <c r="K29" i="60"/>
  <c r="K33" i="60"/>
  <c r="K24" i="60"/>
  <c r="K16" i="55"/>
  <c r="K24" i="59"/>
  <c r="L24" i="59"/>
  <c r="K11" i="59"/>
  <c r="K10" i="53"/>
  <c r="L10" i="53"/>
  <c r="K14" i="53"/>
  <c r="L11" i="17"/>
  <c r="K35" i="17"/>
  <c r="L7" i="51"/>
  <c r="K7" i="51"/>
  <c r="J7" i="55"/>
  <c r="K7" i="55"/>
  <c r="K22" i="51"/>
  <c r="G11" i="55"/>
  <c r="L11" i="55"/>
  <c r="G18" i="53"/>
  <c r="L18" i="53"/>
  <c r="G25" i="9"/>
  <c r="I25" i="9"/>
  <c r="J15" i="10"/>
  <c r="I19" i="10"/>
  <c r="J24" i="10"/>
  <c r="J17" i="10"/>
  <c r="J25" i="10"/>
  <c r="J22" i="10"/>
  <c r="J23" i="9"/>
  <c r="J22" i="9"/>
  <c r="G19" i="9"/>
  <c r="J19" i="9"/>
  <c r="G21" i="9"/>
  <c r="J21" i="9"/>
  <c r="J20" i="9"/>
  <c r="I20" i="9"/>
  <c r="I15" i="9"/>
  <c r="J15" i="9"/>
  <c r="J14" i="9"/>
  <c r="I14" i="9"/>
  <c r="J8" i="9"/>
  <c r="K7" i="103"/>
  <c r="L7" i="103"/>
  <c r="J7" i="105"/>
  <c r="K7" i="104"/>
  <c r="L7" i="104"/>
  <c r="K8" i="101"/>
  <c r="L8" i="101"/>
  <c r="J20" i="124"/>
  <c r="K11" i="55"/>
  <c r="K18" i="53"/>
  <c r="K44" i="105"/>
  <c r="J44" i="105"/>
  <c r="H18" i="90"/>
  <c r="H22" i="121"/>
  <c r="J33" i="106"/>
  <c r="K32" i="104"/>
  <c r="L32" i="104"/>
  <c r="K8" i="59"/>
  <c r="L8" i="59"/>
  <c r="K9" i="59"/>
  <c r="L9" i="59"/>
  <c r="H28" i="10"/>
  <c r="E28" i="10"/>
  <c r="G28" i="10"/>
  <c r="I28" i="10"/>
  <c r="K23" i="59"/>
  <c r="L23" i="59"/>
  <c r="H28" i="9"/>
  <c r="I28" i="9"/>
  <c r="J28" i="9"/>
  <c r="K13" i="59"/>
  <c r="L13" i="59"/>
  <c r="J28" i="10"/>
  <c r="G86" i="109"/>
  <c r="G86" i="108"/>
  <c r="G143" i="108"/>
  <c r="G143" i="109"/>
  <c r="H11" i="9"/>
  <c r="K30" i="17"/>
  <c r="H9" i="10"/>
  <c r="I9" i="10"/>
  <c r="K19" i="55"/>
  <c r="G67" i="108"/>
  <c r="G67" i="109"/>
  <c r="H19" i="9"/>
  <c r="I19" i="9"/>
  <c r="G74" i="109"/>
  <c r="G74" i="108"/>
  <c r="G60" i="108"/>
  <c r="G60" i="109"/>
  <c r="G111" i="108"/>
  <c r="G111" i="109"/>
  <c r="G129" i="109"/>
  <c r="G129" i="108"/>
  <c r="G145" i="109"/>
  <c r="G145" i="108"/>
  <c r="G14" i="51"/>
  <c r="L14" i="51"/>
  <c r="L32" i="51"/>
  <c r="K32" i="51"/>
  <c r="H8" i="9"/>
  <c r="I8" i="9"/>
  <c r="K14" i="17"/>
  <c r="K12" i="51"/>
  <c r="H23" i="9"/>
  <c r="I23" i="9"/>
  <c r="H11" i="10"/>
  <c r="I11" i="10"/>
  <c r="K30" i="55"/>
  <c r="J25" i="9"/>
  <c r="F153" i="108"/>
  <c r="G153" i="108"/>
  <c r="M153" i="109"/>
  <c r="G84" i="108"/>
  <c r="G84" i="109"/>
  <c r="G139" i="108"/>
  <c r="G139" i="109"/>
  <c r="H21" i="9"/>
  <c r="I21" i="9"/>
  <c r="K28" i="52"/>
  <c r="H7" i="10"/>
  <c r="G32" i="108"/>
  <c r="G15" i="108"/>
  <c r="J20" i="10"/>
  <c r="G72" i="109"/>
  <c r="G72" i="108"/>
  <c r="G65" i="108"/>
  <c r="G65" i="109"/>
  <c r="G113" i="108"/>
  <c r="G113" i="109"/>
  <c r="G131" i="108"/>
  <c r="G131" i="109"/>
  <c r="G134" i="109"/>
  <c r="G134" i="108"/>
  <c r="H12" i="9"/>
  <c r="K38" i="17"/>
  <c r="G15" i="109"/>
  <c r="L21" i="59"/>
  <c r="K21" i="59"/>
  <c r="G57" i="109"/>
  <c r="G52" i="109"/>
  <c r="G52" i="108"/>
  <c r="G122" i="109"/>
  <c r="G122" i="108"/>
  <c r="G141" i="109"/>
  <c r="G141" i="108"/>
  <c r="G35" i="51"/>
  <c r="L35" i="51"/>
  <c r="H8" i="10"/>
  <c r="G14" i="55"/>
  <c r="K14" i="55"/>
  <c r="H23" i="10"/>
  <c r="I23" i="10"/>
  <c r="H24" i="9"/>
  <c r="I24" i="9"/>
  <c r="K8" i="53"/>
  <c r="G137" i="109"/>
  <c r="I27" i="10"/>
  <c r="H9" i="9"/>
  <c r="K19" i="17"/>
  <c r="K28" i="61"/>
  <c r="G69" i="108"/>
  <c r="G69" i="109"/>
  <c r="G45" i="108"/>
  <c r="G45" i="109"/>
  <c r="G115" i="108"/>
  <c r="G115" i="109"/>
  <c r="G124" i="108"/>
  <c r="G124" i="109"/>
  <c r="K27" i="51"/>
  <c r="H15" i="10"/>
  <c r="I15" i="10"/>
  <c r="L7" i="102"/>
  <c r="L19" i="102"/>
  <c r="J8" i="105"/>
  <c r="K8" i="105"/>
  <c r="G148" i="109"/>
  <c r="G50" i="108"/>
  <c r="G70" i="108"/>
  <c r="G102" i="108"/>
  <c r="G106" i="108"/>
  <c r="G130" i="108"/>
  <c r="G150" i="108"/>
  <c r="G9" i="9"/>
  <c r="J9" i="9"/>
  <c r="H27" i="59"/>
  <c r="G19" i="52"/>
  <c r="G28" i="53"/>
  <c r="L28" i="53"/>
  <c r="G27" i="9"/>
  <c r="I27" i="9"/>
  <c r="G14" i="60"/>
  <c r="L9" i="101"/>
  <c r="K9" i="101"/>
  <c r="L19" i="101"/>
  <c r="K19" i="101"/>
  <c r="L29" i="101"/>
  <c r="K29" i="101"/>
  <c r="L8" i="102"/>
  <c r="K8" i="102"/>
  <c r="L16" i="102"/>
  <c r="K16" i="102"/>
  <c r="L17" i="104"/>
  <c r="K29" i="105"/>
  <c r="J48" i="87"/>
  <c r="G89" i="109"/>
  <c r="G95" i="109"/>
  <c r="G117" i="109"/>
  <c r="K38" i="106"/>
  <c r="J38" i="106"/>
  <c r="K24" i="51"/>
  <c r="K30" i="51"/>
  <c r="K33" i="51"/>
  <c r="G19" i="51"/>
  <c r="L19" i="51"/>
  <c r="K26" i="52"/>
  <c r="K34" i="52"/>
  <c r="L14" i="55"/>
  <c r="H34" i="63"/>
  <c r="K12" i="116"/>
  <c r="L30" i="101"/>
  <c r="D44" i="88"/>
  <c r="J44" i="87"/>
  <c r="K39" i="106"/>
  <c r="J39" i="106"/>
  <c r="G73" i="108"/>
  <c r="G133" i="108"/>
  <c r="G149" i="108"/>
  <c r="G12" i="9"/>
  <c r="J12" i="9"/>
  <c r="K16" i="51"/>
  <c r="I34" i="63"/>
  <c r="L23" i="116"/>
  <c r="K23" i="116"/>
  <c r="K17" i="63"/>
  <c r="G23" i="63"/>
  <c r="K24" i="101"/>
  <c r="L35" i="101"/>
  <c r="L35" i="103"/>
  <c r="K35" i="103"/>
  <c r="K16" i="104"/>
  <c r="L21" i="104"/>
  <c r="K21" i="104"/>
  <c r="H19" i="105"/>
  <c r="F7" i="9"/>
  <c r="L24" i="51"/>
  <c r="G38" i="52"/>
  <c r="L38" i="52"/>
  <c r="K35" i="60"/>
  <c r="K19" i="61"/>
  <c r="K25" i="61"/>
  <c r="G16" i="116"/>
  <c r="K15" i="63"/>
  <c r="K15" i="102"/>
  <c r="L36" i="103"/>
  <c r="K36" i="103"/>
  <c r="K10" i="104"/>
  <c r="L10" i="104"/>
  <c r="J34" i="105"/>
  <c r="J24" i="105"/>
  <c r="K24" i="105"/>
  <c r="J18" i="106"/>
  <c r="K18" i="106"/>
  <c r="J26" i="106"/>
  <c r="K26" i="106"/>
  <c r="G35" i="106"/>
  <c r="G68" i="109"/>
  <c r="G64" i="109"/>
  <c r="G44" i="109"/>
  <c r="G112" i="109"/>
  <c r="G123" i="109"/>
  <c r="G140" i="109"/>
  <c r="G144" i="109"/>
  <c r="G8" i="10"/>
  <c r="J8" i="10"/>
  <c r="G152" i="108"/>
  <c r="K10" i="51"/>
  <c r="K13" i="51"/>
  <c r="L27" i="53"/>
  <c r="K12" i="59"/>
  <c r="L13" i="101"/>
  <c r="K13" i="101"/>
  <c r="L25" i="101"/>
  <c r="K25" i="101"/>
  <c r="L33" i="101"/>
  <c r="K33" i="101"/>
  <c r="K32" i="101"/>
  <c r="L11" i="104"/>
  <c r="K11" i="104"/>
  <c r="E29" i="104"/>
  <c r="E35" i="104"/>
  <c r="K19" i="106"/>
  <c r="J19" i="106"/>
  <c r="K27" i="106"/>
  <c r="J27" i="106"/>
  <c r="I41" i="106"/>
  <c r="G41" i="106"/>
  <c r="H41" i="106"/>
  <c r="J41" i="106"/>
  <c r="L21" i="17"/>
  <c r="G17" i="9"/>
  <c r="G40" i="52"/>
  <c r="L40" i="52"/>
  <c r="K28" i="53"/>
  <c r="K19" i="59"/>
  <c r="K12" i="63"/>
  <c r="K30" i="63"/>
  <c r="L10" i="101"/>
  <c r="L19" i="103"/>
  <c r="L27" i="103"/>
  <c r="K27" i="103"/>
  <c r="J13" i="105"/>
  <c r="K13" i="105"/>
  <c r="D76" i="88"/>
  <c r="G151" i="108"/>
  <c r="G7" i="9"/>
  <c r="J7" i="9"/>
  <c r="K15" i="59"/>
  <c r="F34" i="63"/>
  <c r="F27" i="59"/>
  <c r="F7" i="10"/>
  <c r="G19" i="60"/>
  <c r="L19" i="60"/>
  <c r="G18" i="116"/>
  <c r="L18" i="116"/>
  <c r="K31" i="63"/>
  <c r="K7" i="102"/>
  <c r="L14" i="103"/>
  <c r="K14" i="103"/>
  <c r="K14" i="105"/>
  <c r="J14" i="105"/>
  <c r="J40" i="105"/>
  <c r="K40" i="105"/>
  <c r="K9" i="104"/>
  <c r="L14" i="104"/>
  <c r="K12" i="106"/>
  <c r="K22" i="106"/>
  <c r="K30" i="106"/>
  <c r="J11" i="87"/>
  <c r="K12" i="102"/>
  <c r="K20" i="103"/>
  <c r="K15" i="104"/>
  <c r="J13" i="106"/>
  <c r="J23" i="106"/>
  <c r="J31" i="106"/>
  <c r="K28" i="63"/>
  <c r="K27" i="105"/>
  <c r="J21" i="87"/>
  <c r="D55" i="88"/>
  <c r="L33" i="104"/>
  <c r="J14" i="106"/>
  <c r="J24" i="106"/>
  <c r="K41" i="106"/>
  <c r="H35" i="106"/>
  <c r="K35" i="106"/>
  <c r="I9" i="9"/>
  <c r="I8" i="10"/>
  <c r="K40" i="52"/>
  <c r="L19" i="52"/>
  <c r="K19" i="52"/>
  <c r="I12" i="9"/>
  <c r="H24" i="10"/>
  <c r="I24" i="10"/>
  <c r="K20" i="116"/>
  <c r="J35" i="106"/>
  <c r="H7" i="9"/>
  <c r="J27" i="59"/>
  <c r="K11" i="17"/>
  <c r="J19" i="105"/>
  <c r="K19" i="105"/>
  <c r="K23" i="63"/>
  <c r="L23" i="63"/>
  <c r="L35" i="104"/>
  <c r="K14" i="51"/>
  <c r="K35" i="51"/>
  <c r="K19" i="60"/>
  <c r="J17" i="9"/>
  <c r="I17" i="9"/>
  <c r="K19" i="51"/>
  <c r="L14" i="60"/>
  <c r="K14" i="60"/>
  <c r="K18" i="116"/>
  <c r="K38" i="52"/>
  <c r="G7" i="10"/>
  <c r="J7" i="10"/>
  <c r="L16" i="116"/>
  <c r="K16" i="116"/>
  <c r="I7" i="9"/>
  <c r="J34" i="63"/>
  <c r="I7" i="10"/>
  <c r="L25" i="104"/>
  <c r="L23" i="104"/>
  <c r="G11" i="9"/>
  <c r="J11" i="9"/>
  <c r="I11" i="9"/>
  <c r="L27" i="104"/>
  <c r="L29" i="104"/>
  <c r="K38" i="55"/>
  <c r="L38" i="55"/>
  <c r="E12" i="10"/>
  <c r="G12" i="10"/>
  <c r="I12" i="10"/>
  <c r="G25" i="59"/>
  <c r="K25" i="59"/>
  <c r="J27" i="9"/>
  <c r="L31" i="63"/>
  <c r="E34" i="63"/>
  <c r="G32" i="63"/>
  <c r="J12" i="10"/>
  <c r="L25" i="59"/>
  <c r="G27" i="59"/>
  <c r="L27" i="59"/>
  <c r="K27" i="59"/>
  <c r="L32" i="63"/>
  <c r="G34" i="63"/>
  <c r="K32" i="63"/>
  <c r="K34" i="63"/>
  <c r="L34" i="63"/>
  <c r="G35" i="10"/>
  <c r="I35" i="10"/>
  <c r="H36" i="10"/>
  <c r="H37" i="10"/>
  <c r="G30" i="10"/>
  <c r="I30" i="10"/>
  <c r="E36" i="9"/>
  <c r="I34" i="10"/>
  <c r="J34" i="10"/>
  <c r="J31" i="10"/>
  <c r="I31" i="10"/>
  <c r="I30" i="9"/>
  <c r="J30" i="9"/>
  <c r="E37" i="9"/>
  <c r="E36" i="10"/>
  <c r="G29" i="9"/>
  <c r="G35" i="9"/>
  <c r="J35" i="9"/>
  <c r="G34" i="9"/>
  <c r="I34" i="9"/>
  <c r="G32" i="9"/>
  <c r="F36" i="10"/>
  <c r="F37" i="10"/>
  <c r="I8" i="5"/>
  <c r="I32" i="9"/>
  <c r="J32" i="9"/>
  <c r="I32" i="10"/>
  <c r="J32" i="10"/>
  <c r="J34" i="9"/>
  <c r="I31" i="9"/>
  <c r="J31" i="9"/>
  <c r="J35" i="10"/>
  <c r="H36" i="9"/>
  <c r="H37" i="9"/>
  <c r="J30" i="10"/>
  <c r="I29" i="10"/>
  <c r="F36" i="9"/>
  <c r="H14" i="3"/>
  <c r="G36" i="10"/>
  <c r="I35" i="9"/>
  <c r="E37" i="10"/>
  <c r="G37" i="10"/>
  <c r="J29" i="9"/>
  <c r="I29" i="9"/>
  <c r="F37" i="9"/>
  <c r="G37" i="9"/>
  <c r="I37" i="9"/>
  <c r="E8" i="5"/>
  <c r="J37" i="9"/>
  <c r="G36" i="9"/>
  <c r="J36" i="9"/>
  <c r="J36" i="10"/>
  <c r="I36" i="10"/>
  <c r="J37" i="10"/>
  <c r="I37" i="10"/>
  <c r="I36" i="9"/>
  <c r="J64" i="87"/>
  <c r="D38" i="88"/>
  <c r="D37" i="88"/>
  <c r="J60" i="87"/>
  <c r="J35" i="87"/>
  <c r="J35" i="104"/>
  <c r="K35" i="104"/>
  <c r="J77" i="87"/>
  <c r="G73" i="88"/>
  <c r="J76" i="87"/>
  <c r="H73" i="87"/>
  <c r="G67" i="88"/>
  <c r="J57" i="87"/>
  <c r="D53" i="88"/>
  <c r="J51" i="87"/>
  <c r="G33" i="88"/>
  <c r="H33" i="87"/>
  <c r="J33" i="87"/>
  <c r="G27" i="88"/>
  <c r="E86" i="88"/>
  <c r="J19" i="87"/>
  <c r="F86" i="88"/>
  <c r="J75" i="87"/>
  <c r="J80" i="87"/>
  <c r="D84" i="88"/>
  <c r="J83" i="87"/>
  <c r="J84" i="87"/>
  <c r="J73" i="87"/>
  <c r="G73" i="87"/>
  <c r="J71" i="87"/>
  <c r="D63" i="88"/>
  <c r="D45" i="88"/>
  <c r="D60" i="88"/>
  <c r="J38" i="87"/>
  <c r="D54" i="88"/>
  <c r="G33" i="87"/>
  <c r="D30" i="88"/>
  <c r="D29" i="88"/>
  <c r="H27" i="87"/>
  <c r="J27" i="87"/>
  <c r="D26" i="88"/>
  <c r="J26" i="87"/>
  <c r="D25" i="88"/>
  <c r="J25" i="87"/>
  <c r="J20" i="87"/>
  <c r="D20" i="88"/>
  <c r="D48" i="88"/>
  <c r="J17" i="87"/>
  <c r="D14" i="88"/>
  <c r="D41" i="88"/>
  <c r="D77" i="88"/>
  <c r="G67" i="87"/>
  <c r="D47" i="88"/>
  <c r="D71" i="88"/>
  <c r="D79" i="88"/>
  <c r="J23" i="87"/>
  <c r="J39" i="87"/>
  <c r="D64" i="88"/>
  <c r="J22" i="87"/>
  <c r="J54" i="87"/>
  <c r="D17" i="88"/>
  <c r="D50" i="88"/>
  <c r="D10" i="88"/>
  <c r="D36" i="88"/>
  <c r="J36" i="87"/>
  <c r="D46" i="88"/>
  <c r="D56" i="88"/>
  <c r="J81" i="87"/>
  <c r="J10" i="87"/>
  <c r="F86" i="87"/>
  <c r="J16" i="87"/>
  <c r="D16" i="88"/>
  <c r="D32" i="88"/>
  <c r="J43" i="87"/>
  <c r="D43" i="88"/>
  <c r="J45" i="87"/>
  <c r="J55" i="87"/>
  <c r="D58" i="88"/>
  <c r="J65" i="87"/>
  <c r="J68" i="87"/>
  <c r="D74" i="88"/>
  <c r="J74" i="87"/>
  <c r="J82" i="87"/>
  <c r="D85" i="88"/>
  <c r="D82" i="88"/>
  <c r="I86" i="87"/>
  <c r="D28" i="88"/>
  <c r="J28" i="87"/>
  <c r="D49" i="88"/>
  <c r="J49" i="87"/>
  <c r="J59" i="87"/>
  <c r="D69" i="88"/>
  <c r="D78" i="88"/>
  <c r="J78" i="87"/>
  <c r="E86" i="87"/>
  <c r="D42" i="88"/>
  <c r="H24" i="87"/>
  <c r="J24" i="87"/>
  <c r="G24" i="87"/>
  <c r="D12" i="88"/>
  <c r="J12" i="87"/>
  <c r="G27" i="87"/>
  <c r="D61" i="88"/>
  <c r="J69" i="87"/>
  <c r="D8" i="88"/>
  <c r="H67" i="87"/>
  <c r="J67" i="87"/>
  <c r="J9" i="87"/>
  <c r="D9" i="88"/>
  <c r="D13" i="88"/>
  <c r="J13" i="87"/>
  <c r="D15" i="88"/>
  <c r="J18" i="87"/>
  <c r="J31" i="87"/>
  <c r="D40" i="88"/>
  <c r="J40" i="87"/>
  <c r="J42" i="87"/>
  <c r="D52" i="88"/>
  <c r="J52" i="87"/>
  <c r="D62" i="88"/>
  <c r="D72" i="88"/>
  <c r="D81" i="88"/>
  <c r="J62" i="87"/>
  <c r="D59" i="88"/>
  <c r="D86" i="87"/>
  <c r="J34" i="87"/>
  <c r="J50" i="87"/>
  <c r="J66" i="87"/>
  <c r="D70" i="88"/>
  <c r="D75" i="88"/>
  <c r="J79" i="87"/>
  <c r="D83" i="88"/>
  <c r="J30" i="87"/>
  <c r="D22" i="88"/>
  <c r="D34" i="88"/>
  <c r="D66" i="88"/>
  <c r="J14" i="87"/>
  <c r="H7" i="87"/>
  <c r="G7" i="87"/>
  <c r="K29" i="104"/>
  <c r="K18" i="90"/>
  <c r="M13" i="90"/>
  <c r="M18" i="90"/>
  <c r="L13" i="90"/>
  <c r="L18" i="90"/>
  <c r="G86" i="88"/>
  <c r="H86" i="87"/>
  <c r="J86" i="87"/>
  <c r="G86" i="87"/>
  <c r="J7" i="87"/>
  <c r="D24" i="88"/>
  <c r="D73" i="88"/>
  <c r="D67" i="88"/>
  <c r="D7" i="88"/>
  <c r="D27" i="88"/>
  <c r="D33" i="88"/>
  <c r="D86" i="88"/>
</calcChain>
</file>

<file path=xl/comments1.xml><?xml version="1.0" encoding="utf-8"?>
<comments xmlns="http://schemas.openxmlformats.org/spreadsheetml/2006/main">
  <authors>
    <author>CNSA</author>
  </authors>
  <commentList>
    <comment ref="L32" authorId="0">
      <text>
        <r>
          <rPr>
            <sz val="9"/>
            <color indexed="81"/>
            <rFont val="Tahoma"/>
            <family val="2"/>
          </rPr>
          <t>Il s'agit d'inscrire le nombre de jours d'ouverture de l'établissement ou du service 
Attendu : un entier inférieur à 366 jours</t>
        </r>
      </text>
    </comment>
  </commentList>
</comments>
</file>

<file path=xl/comments2.xml><?xml version="1.0" encoding="utf-8"?>
<comments xmlns="http://schemas.openxmlformats.org/spreadsheetml/2006/main">
  <authors>
    <author>CNSA</author>
  </authors>
  <commentList>
    <comment ref="F10" authorId="0">
      <text>
        <r>
          <rPr>
            <sz val="9"/>
            <color indexed="81"/>
            <rFont val="Tahoma"/>
            <family val="2"/>
          </rPr>
          <t>Le report à nouveau déficitaire doit être saisi en positif.</t>
        </r>
      </text>
    </comment>
    <comment ref="F14" authorId="0">
      <text>
        <r>
          <rPr>
            <sz val="9"/>
            <color indexed="81"/>
            <rFont val="Tahoma"/>
            <family val="2"/>
          </rPr>
          <t>Reprise du montant saisi dans l'onglet "charges expl.2"</t>
        </r>
      </text>
    </comment>
    <comment ref="F20" authorId="0">
      <text>
        <r>
          <rPr>
            <sz val="9"/>
            <color indexed="81"/>
            <rFont val="Tahoma"/>
            <family val="2"/>
          </rPr>
          <t xml:space="preserve">Par arrêté du 19/12/2017, le compte 10682 se subtitue au compte 1064.
 </t>
        </r>
      </text>
    </comment>
  </commentList>
</comments>
</file>

<file path=xl/sharedStrings.xml><?xml version="1.0" encoding="utf-8"?>
<sst xmlns="http://schemas.openxmlformats.org/spreadsheetml/2006/main" count="2524" uniqueCount="1712">
  <si>
    <t>Variables de références CR #2009#1</t>
  </si>
  <si>
    <t>CR_6815CA</t>
  </si>
  <si>
    <t>='SE g3 fin'!$K$12</t>
  </si>
  <si>
    <t>CR_686CA</t>
  </si>
  <si>
    <t>='SE g3 fin'!$K$15</t>
  </si>
  <si>
    <t>CR_68741CA</t>
  </si>
  <si>
    <t>='SE g3 fin'!$K$21</t>
  </si>
  <si>
    <t>CR_68742CA</t>
  </si>
  <si>
    <t>='SE g3 fin'!$K$22</t>
  </si>
  <si>
    <t>CR_68746CA</t>
  </si>
  <si>
    <t>='SE g3 fin'!$K$23</t>
  </si>
  <si>
    <t>CR_68748CA</t>
  </si>
  <si>
    <t>='SE g3 fin'!$K$26</t>
  </si>
  <si>
    <t>CR_687CA</t>
  </si>
  <si>
    <t>='SE g3 fin'!$K$16</t>
  </si>
  <si>
    <t>CR_70821BE</t>
  </si>
  <si>
    <t>='SE produits'!$F$21</t>
  </si>
  <si>
    <t>CR_70821CA</t>
  </si>
  <si>
    <t>='SE produits'!$I$21</t>
  </si>
  <si>
    <t>CR_70821VCetDM</t>
  </si>
  <si>
    <t>='SE produits'!$G$21</t>
  </si>
  <si>
    <t>CR_Activite_ExternatNbPlaceBn</t>
  </si>
  <si>
    <t>=activités!$F$8</t>
  </si>
  <si>
    <t>CR_Activite_ExternatNbPlaceRn</t>
  </si>
  <si>
    <t>=activités!$H$8</t>
  </si>
  <si>
    <t>CR_Activite_InternatNbPlaceBn</t>
  </si>
  <si>
    <t>=activités!$F$10</t>
  </si>
  <si>
    <t>CR_Activite_InternatNbPlaceRn</t>
  </si>
  <si>
    <t>=activités!$H$10</t>
  </si>
  <si>
    <t>CR_Activité_NbrJourFonctionneBE</t>
  </si>
  <si>
    <t>=données!$I$30</t>
  </si>
  <si>
    <t>CR_Activité_NbrJourFonctionneCA</t>
  </si>
  <si>
    <t>=données!$L$30</t>
  </si>
  <si>
    <t>CR_Activite_SeanceNbPlaceBn</t>
  </si>
  <si>
    <t>=activités!$F$11</t>
  </si>
  <si>
    <t>CR_Activite_SeanceNbPlaceRn</t>
  </si>
  <si>
    <t>=activités!$H$11</t>
  </si>
  <si>
    <t>CR_Activite_SemiInternatNbPlaceBn</t>
  </si>
  <si>
    <t>=activités!$F$9</t>
  </si>
  <si>
    <t>CR_Activite_SemiInternatNbPlaceRn</t>
  </si>
  <si>
    <t>=activités!$H$9</t>
  </si>
  <si>
    <t>CR_Appoint_TotalEcartPointG1</t>
  </si>
  <si>
    <t>=gvt!$I$33</t>
  </si>
  <si>
    <t>CR_Appoint_TotalEcartPointG2</t>
  </si>
  <si>
    <t>=gvt!$J$33</t>
  </si>
  <si>
    <t>CR_Appoint_TotalEcartPointG3</t>
  </si>
  <si>
    <t>=gvt!$K$33</t>
  </si>
  <si>
    <t>CR_Appoint_TotalEcartPointTechnic</t>
  </si>
  <si>
    <t>=gvt!$H$33</t>
  </si>
  <si>
    <t>CR_Appoint_TotalEcartPointVieillissement</t>
  </si>
  <si>
    <t>=gvt!$G$33</t>
  </si>
  <si>
    <t>CR_Appoint_TotalRemunAnneeEnCours</t>
  </si>
  <si>
    <t>=euros!$J$33</t>
  </si>
  <si>
    <t>CR_Appoint_TotalRemunDeAnnee</t>
  </si>
  <si>
    <t>CR_Appoint_TotalRemunDeAnneePreced</t>
  </si>
  <si>
    <t>=euros!$K$33</t>
  </si>
  <si>
    <t>CR_BE_DeficitIncorpoMoins2</t>
  </si>
  <si>
    <t>=données!$L$23</t>
  </si>
  <si>
    <t>CR_BE_ExcedantIncorpoMoins2</t>
  </si>
  <si>
    <t>=données!$L$25</t>
  </si>
  <si>
    <t>CR_BE_NbrEtpPrevu</t>
  </si>
  <si>
    <t>=données!$L$21</t>
  </si>
  <si>
    <t>CR_BE_NbrEtpPrevuMoins2</t>
  </si>
  <si>
    <t>CR_ChargeExploitG1_TotalBn</t>
  </si>
  <si>
    <t>='SE  G1'!$G$36</t>
  </si>
  <si>
    <t>CR_ChargeExploitG1_TotalDépensesRn</t>
  </si>
  <si>
    <t>='SE  G1'!$K$36</t>
  </si>
  <si>
    <t>CR_ChargeExploitG1_TotalDontCNR</t>
  </si>
  <si>
    <t>='SE  G1'!$J$36</t>
  </si>
  <si>
    <t>CR_ChargeExploitG1_TotalVirCreditEtDM</t>
  </si>
  <si>
    <t>='SE  G1'!$H$36</t>
  </si>
  <si>
    <t>CR_ChargeExploitG2_TotalBn</t>
  </si>
  <si>
    <t>='SE G2'!$F$20</t>
  </si>
  <si>
    <t>CR_ChargeExploitG2_TotalDépensesRn</t>
  </si>
  <si>
    <t>='SE G2'!$J$20</t>
  </si>
  <si>
    <t>CR_ChargeExploitG2_TotalDontCNR</t>
  </si>
  <si>
    <t>='SE G2'!$I$20</t>
  </si>
  <si>
    <t>CR_ChargeExploitG2_TotalVirCreditEtDM</t>
  </si>
  <si>
    <t>='SE G2'!$G$20</t>
  </si>
  <si>
    <t>CR_ChargeExploitG3_TotalBn</t>
  </si>
  <si>
    <t>='SE g3 fin'!$G$33</t>
  </si>
  <si>
    <t>CR_ChargeExploitG3_TotalDépensesRn</t>
  </si>
  <si>
    <t>='SE g3 fin'!$K$33</t>
  </si>
  <si>
    <t>CR_ChargeExploitG3_TotalDontCNR</t>
  </si>
  <si>
    <t>='SE g3 fin'!$J$33</t>
  </si>
  <si>
    <t>CR_ChargeExploitG3_TotalVirCreditEtDM</t>
  </si>
  <si>
    <t>='SE g3 fin'!$H$33</t>
  </si>
  <si>
    <t>CR_Effectifs_Total1NbAgentsTPartiel</t>
  </si>
  <si>
    <t>='effectifs '!$E$6</t>
  </si>
  <si>
    <t>CR_Effectifs_Total1NbAgentsTPlein</t>
  </si>
  <si>
    <t>='effectifs '!$D$6</t>
  </si>
  <si>
    <t>CR_Effectifs_Total1NbETPCAN1</t>
  </si>
  <si>
    <t>='effectifs '!$I$6</t>
  </si>
  <si>
    <t>CR_Effectifs_Total1NbETPTPartiel</t>
  </si>
  <si>
    <t>='effectifs '!$F$6</t>
  </si>
  <si>
    <t>CR_Effectifs_Total2NbAgentsTPartiel</t>
  </si>
  <si>
    <t>='effectifs '!$E$7</t>
  </si>
  <si>
    <t>CR_Effectifs_Total2NbAgentsTPlein</t>
  </si>
  <si>
    <t>='effectifs '!$D$7</t>
  </si>
  <si>
    <t>CR_Effectifs_Total2NbETPCAN1</t>
  </si>
  <si>
    <t>='effectifs '!$I$7</t>
  </si>
  <si>
    <t>CR_Effectifs_Total2NbETPTPartiel</t>
  </si>
  <si>
    <t>='effectifs '!$F$7</t>
  </si>
  <si>
    <t>CR_Effectifs_Total3NbAgentsTPartiel</t>
  </si>
  <si>
    <t>='effectifs '!$E$8</t>
  </si>
  <si>
    <t>CR_Effectifs_Total3NbAgentsTPlein</t>
  </si>
  <si>
    <t>='effectifs '!$D$8</t>
  </si>
  <si>
    <t>CR_Effectifs_Total3NbETPCAN1</t>
  </si>
  <si>
    <t>='effectifs '!$I$8</t>
  </si>
  <si>
    <t>CR_Effectifs_Total3NbETPTPartiel</t>
  </si>
  <si>
    <t>='effectifs '!$F$8</t>
  </si>
  <si>
    <t>CR_Effectifs_Total4NbAgentsTPartiel</t>
  </si>
  <si>
    <t>='effectifs '!$E$9</t>
  </si>
  <si>
    <t>CR_Effectifs_Total4NbAgentsTPlein</t>
  </si>
  <si>
    <t>='effectifs '!$D$9</t>
  </si>
  <si>
    <t>CR_Effectifs_Total4NbETPCAN1</t>
  </si>
  <si>
    <t>='effectifs '!$I$9</t>
  </si>
  <si>
    <t>CR_Effectifs_Total4NbETPTPartiel</t>
  </si>
  <si>
    <t>='effectifs '!$F$9</t>
  </si>
  <si>
    <t>CR_Effectifs_Total5NbAgentsTPartiel</t>
  </si>
  <si>
    <t>='effectifs '!$E$10</t>
  </si>
  <si>
    <t>CR_Effectifs_Total5NbAgentsTPlein</t>
  </si>
  <si>
    <t>='effectifs '!$D$10</t>
  </si>
  <si>
    <t>CR_Effectifs_Total5NbETPCAN1</t>
  </si>
  <si>
    <t>='effectifs '!$I$10</t>
  </si>
  <si>
    <t>CR_Effectifs_Total5NbETPTPartiel</t>
  </si>
  <si>
    <t>='effectifs '!$F$10</t>
  </si>
  <si>
    <t>CR_Effectifs_Total6NbAgentsTPartiel</t>
  </si>
  <si>
    <t>='effectifs '!$E$11</t>
  </si>
  <si>
    <t>CR_Effectifs_Total6NbAgentsTPlein</t>
  </si>
  <si>
    <t>='effectifs '!$D$11</t>
  </si>
  <si>
    <t>CR_Effectifs_Total6NbETPCAN1</t>
  </si>
  <si>
    <t>='effectifs '!$I$11</t>
  </si>
  <si>
    <t>CR_Effectifs_Total6NbETPTPartiel</t>
  </si>
  <si>
    <t>='effectifs '!$F$11</t>
  </si>
  <si>
    <t>CR_Effectifs_Total7NbAgentsTPartiel</t>
  </si>
  <si>
    <t>='effectifs '!$E$12</t>
  </si>
  <si>
    <t>CR_Effectifs_Total7NbAgentsTPlein</t>
  </si>
  <si>
    <t>='effectifs '!$D$12</t>
  </si>
  <si>
    <t>CR_Effectifs_Total7NbETPCAN1</t>
  </si>
  <si>
    <t>='effectifs '!$I$12</t>
  </si>
  <si>
    <t>CR_Effectifs_Total7NbETPTPartiel</t>
  </si>
  <si>
    <t>='effectifs '!$F$12</t>
  </si>
  <si>
    <t>CR_Effectifs_Total8NbAgentsTPartiel</t>
  </si>
  <si>
    <t>='effectifs '!$E$13</t>
  </si>
  <si>
    <t>CR_Effectifs_Total8NbAgentsTPlein</t>
  </si>
  <si>
    <t>='effectifs '!$D$13</t>
  </si>
  <si>
    <t>CR_Effectifs_Total8NbETPCAN1</t>
  </si>
  <si>
    <t>='effectifs '!$I$13</t>
  </si>
  <si>
    <t>CR_Effectifs_Total8NbETPTPartiel</t>
  </si>
  <si>
    <t>='effectifs '!$F$13</t>
  </si>
  <si>
    <t>CR_FINESS_Categorie</t>
  </si>
  <si>
    <t>=données!$E$23</t>
  </si>
  <si>
    <t>CR_FINESS_NbPlacesAutorisees</t>
  </si>
  <si>
    <t>=données!$E$31</t>
  </si>
  <si>
    <t>CR_FINESS_No</t>
  </si>
  <si>
    <t>=données!$E$7</t>
  </si>
  <si>
    <t>CR_FINESS_Nom</t>
  </si>
  <si>
    <t>=données!$G$7</t>
  </si>
  <si>
    <t>CR_FINESS_NomGestionnaire</t>
  </si>
  <si>
    <t>=données!$E$15</t>
  </si>
  <si>
    <t>CR_FINESS_StatutMajoritairePersonnel</t>
  </si>
  <si>
    <t>=données!$E$27</t>
  </si>
  <si>
    <t>CR_IndicPers_NbTotalAnnuelPointsBn</t>
  </si>
  <si>
    <t>='indicateurs personnel'!$I$6</t>
  </si>
  <si>
    <t>CR_IndicPers_NbTotalPointsRn</t>
  </si>
  <si>
    <t>='indicateurs personnel'!$K$6</t>
  </si>
  <si>
    <t>CR_IndicPers_NbTotalPointsRn1</t>
  </si>
  <si>
    <t>='indicateurs personnel'!$H$6</t>
  </si>
  <si>
    <t>CR_IndicPers_RecettesAttBn</t>
  </si>
  <si>
    <t>='indicateurs personnel'!$I$16</t>
  </si>
  <si>
    <t>CR_IndicPers_RecettesAttRn</t>
  </si>
  <si>
    <t>='indicateurs personnel'!$K$16</t>
  </si>
  <si>
    <t>CR_IndicPers_RecettesAttRn1</t>
  </si>
  <si>
    <t>='indicateurs personnel'!$H$16</t>
  </si>
  <si>
    <t>CR_IndicPers_TauxChargesSocRn</t>
  </si>
  <si>
    <t>='indicateurs personnel'!$K$11</t>
  </si>
  <si>
    <t>CR_IndicPers_TotalDepensesBn</t>
  </si>
  <si>
    <t>='indicateurs personnel'!$I$13</t>
  </si>
  <si>
    <t>CR_IndicPers_TotalDepensesRn</t>
  </si>
  <si>
    <t>='indicateurs personnel'!$K$13</t>
  </si>
  <si>
    <t>CR_IndicPers_TotalDepRn</t>
  </si>
  <si>
    <t>CR_IndicPers_TotalDepRn1</t>
  </si>
  <si>
    <t>='indicateurs personnel'!$H$13</t>
  </si>
  <si>
    <t>CR_ProduitExploitG1_TotalBn</t>
  </si>
  <si>
    <t>='SE produits'!$F$15</t>
  </si>
  <si>
    <t>CR_ProduitExploitG1_TotalDépensesRn</t>
  </si>
  <si>
    <t>='SE produits'!$I$15</t>
  </si>
  <si>
    <t>CR_ProduitExploitG1_TotalVirCreditEtDM</t>
  </si>
  <si>
    <t>='SE produits'!$G$15</t>
  </si>
  <si>
    <t>CR_ProduitExploitG2_TotalBn</t>
  </si>
  <si>
    <t>='SE produits'!$F$38</t>
  </si>
  <si>
    <t>CR_ProduitExploitG2_TotalDépensesRn</t>
  </si>
  <si>
    <t>='SE produits'!$I$38</t>
  </si>
  <si>
    <t>CR_ProduitExploitG2_TotalVirCreditEtDM</t>
  </si>
  <si>
    <t>='SE produits'!$G$38</t>
  </si>
  <si>
    <t>CR_ProduitExploitG3_TotalBn</t>
  </si>
  <si>
    <t>=SEproduits!$F$29</t>
  </si>
  <si>
    <t>CR_ProduitExploitG3_TotalDépensesRn</t>
  </si>
  <si>
    <t>=SEproduits!$I$29</t>
  </si>
  <si>
    <t>CR_ProduitExploitG3_TotalVirCreditEtDM</t>
  </si>
  <si>
    <t>=SEproduits!$G$29</t>
  </si>
  <si>
    <t>CR_Version</t>
  </si>
  <si>
    <t>=données!$A$1</t>
  </si>
  <si>
    <t>Liste_CAT_Conventions</t>
  </si>
  <si>
    <t>=Index!$B$67:$B$74</t>
  </si>
  <si>
    <t>Liste_Cat_FINESS</t>
  </si>
  <si>
    <t>=Index!$B$5:$B$64</t>
  </si>
  <si>
    <t>Liste des catégories FINESS</t>
  </si>
  <si>
    <r>
      <t xml:space="preserve">182 </t>
    </r>
    <r>
      <rPr>
        <sz val="10"/>
        <rFont val="Times New Roman"/>
        <family val="1"/>
      </rPr>
      <t>SESSAD</t>
    </r>
  </si>
  <si>
    <r>
      <t>182A</t>
    </r>
    <r>
      <rPr>
        <sz val="10"/>
        <rFont val="Times New Roman"/>
        <family val="1"/>
      </rPr>
      <t xml:space="preserve"> SAFEP, SSEFIS</t>
    </r>
  </si>
  <si>
    <r>
      <t>182V</t>
    </r>
    <r>
      <rPr>
        <sz val="10"/>
        <rFont val="Times New Roman"/>
        <family val="1"/>
      </rPr>
      <t xml:space="preserve"> SAFEP, SAAAIS</t>
    </r>
  </si>
  <si>
    <r>
      <t>183</t>
    </r>
    <r>
      <rPr>
        <sz val="10"/>
        <rFont val="Times New Roman"/>
        <family val="1"/>
      </rPr>
      <t xml:space="preserve"> Etb enf/adol. déficients intell. </t>
    </r>
  </si>
  <si>
    <r>
      <t>183A</t>
    </r>
    <r>
      <rPr>
        <sz val="10"/>
        <rFont val="Times New Roman"/>
        <family val="1"/>
      </rPr>
      <t xml:space="preserve"> Etb enf/adol. autisme.</t>
    </r>
  </si>
  <si>
    <r>
      <t>186</t>
    </r>
    <r>
      <rPr>
        <sz val="10"/>
        <rFont val="Times New Roman"/>
        <family val="1"/>
      </rPr>
      <t xml:space="preserve"> IR / ITEP</t>
    </r>
  </si>
  <si>
    <r>
      <t>188</t>
    </r>
    <r>
      <rPr>
        <sz val="10"/>
        <rFont val="Times New Roman"/>
        <family val="1"/>
      </rPr>
      <t xml:space="preserve"> Etb enf/adol. polyhandicapés</t>
    </r>
  </si>
  <si>
    <r>
      <t>189</t>
    </r>
    <r>
      <rPr>
        <sz val="10"/>
        <rFont val="Times New Roman"/>
        <family val="1"/>
      </rPr>
      <t xml:space="preserve"> CMPP</t>
    </r>
  </si>
  <si>
    <r>
      <t>190</t>
    </r>
    <r>
      <rPr>
        <sz val="10"/>
        <rFont val="Times New Roman"/>
        <family val="1"/>
      </rPr>
      <t xml:space="preserve"> CAMSP</t>
    </r>
  </si>
  <si>
    <r>
      <t xml:space="preserve">192 </t>
    </r>
    <r>
      <rPr>
        <sz val="10"/>
        <rFont val="Times New Roman"/>
        <family val="1"/>
      </rPr>
      <t>IEM</t>
    </r>
  </si>
  <si>
    <r>
      <t xml:space="preserve">194 </t>
    </r>
    <r>
      <rPr>
        <sz val="10"/>
        <rFont val="Times New Roman"/>
        <family val="1"/>
      </rPr>
      <t>Etb enf/adol. déficience visuelle</t>
    </r>
  </si>
  <si>
    <r>
      <t>195</t>
    </r>
    <r>
      <rPr>
        <sz val="10"/>
        <rFont val="Times New Roman"/>
        <family val="1"/>
      </rPr>
      <t xml:space="preserve"> Etb enf/adol. déficience auditive</t>
    </r>
  </si>
  <si>
    <r>
      <t xml:space="preserve">196 </t>
    </r>
    <r>
      <rPr>
        <sz val="10"/>
        <rFont val="Times New Roman"/>
        <family val="1"/>
      </rPr>
      <t>Etb enf/adol. sourds aveugles</t>
    </r>
  </si>
  <si>
    <r>
      <t>198</t>
    </r>
    <r>
      <rPr>
        <sz val="10"/>
        <rFont val="Times New Roman"/>
        <family val="1"/>
      </rPr>
      <t xml:space="preserve"> CPO (Centre de pré orientation)</t>
    </r>
  </si>
  <si>
    <r>
      <t xml:space="preserve">209 </t>
    </r>
    <r>
      <rPr>
        <sz val="10"/>
        <rFont val="Times New Roman"/>
        <family val="1"/>
      </rPr>
      <t>SPASAD</t>
    </r>
  </si>
  <si>
    <r>
      <t>221</t>
    </r>
    <r>
      <rPr>
        <sz val="10"/>
        <rFont val="Times New Roman"/>
        <family val="1"/>
      </rPr>
      <t xml:space="preserve"> BAPU</t>
    </r>
  </si>
  <si>
    <r>
      <t xml:space="preserve">238 </t>
    </r>
    <r>
      <rPr>
        <sz val="10"/>
        <rFont val="Times New Roman"/>
        <family val="1"/>
      </rPr>
      <t>CAFS</t>
    </r>
  </si>
  <si>
    <r>
      <t xml:space="preserve">246 </t>
    </r>
    <r>
      <rPr>
        <sz val="10"/>
        <rFont val="Times New Roman"/>
        <family val="1"/>
      </rPr>
      <t>ESAT</t>
    </r>
  </si>
  <si>
    <r>
      <t>249</t>
    </r>
    <r>
      <rPr>
        <sz val="10"/>
        <rFont val="Times New Roman"/>
        <family val="1"/>
      </rPr>
      <t xml:space="preserve"> CRP</t>
    </r>
  </si>
  <si>
    <r>
      <t>255</t>
    </r>
    <r>
      <rPr>
        <sz val="10"/>
        <rFont val="Times New Roman"/>
        <family val="1"/>
      </rPr>
      <t xml:space="preserve"> MAS</t>
    </r>
  </si>
  <si>
    <r>
      <t>354</t>
    </r>
    <r>
      <rPr>
        <sz val="10"/>
        <rFont val="Times New Roman"/>
        <family val="1"/>
      </rPr>
      <t xml:space="preserve"> SSIAD pour personnes handicapées</t>
    </r>
  </si>
  <si>
    <r>
      <t>354A</t>
    </r>
    <r>
      <rPr>
        <sz val="10"/>
        <rFont val="Times New Roman"/>
        <family val="1"/>
      </rPr>
      <t xml:space="preserve"> SSIAD pour personnes âgées</t>
    </r>
  </si>
  <si>
    <r>
      <t>377</t>
    </r>
    <r>
      <rPr>
        <sz val="10"/>
        <rFont val="Times New Roman"/>
        <family val="1"/>
      </rPr>
      <t xml:space="preserve"> Etb expérimental enf/adol.</t>
    </r>
  </si>
  <si>
    <r>
      <t>379</t>
    </r>
    <r>
      <rPr>
        <sz val="10"/>
        <rFont val="Times New Roman"/>
        <family val="1"/>
      </rPr>
      <t xml:space="preserve"> Etb expérimental adultes handicapés</t>
    </r>
  </si>
  <si>
    <r>
      <t>390</t>
    </r>
    <r>
      <rPr>
        <sz val="10"/>
        <rFont val="Times New Roman"/>
        <family val="1"/>
      </rPr>
      <t xml:space="preserve"> Etb enf/adol. accueil temporaire</t>
    </r>
  </si>
  <si>
    <r>
      <t>395</t>
    </r>
    <r>
      <rPr>
        <sz val="10"/>
        <rFont val="Times New Roman"/>
        <family val="1"/>
      </rPr>
      <t xml:space="preserve"> Etb accueil temp. adultes handicapés</t>
    </r>
  </si>
  <si>
    <r>
      <t>402</t>
    </r>
    <r>
      <rPr>
        <sz val="10"/>
        <rFont val="Times New Roman"/>
        <family val="1"/>
      </rPr>
      <t xml:space="preserve"> Jardin d’enfants spécialisé</t>
    </r>
  </si>
  <si>
    <r>
      <t>437</t>
    </r>
    <r>
      <rPr>
        <sz val="10"/>
        <rFont val="Times New Roman"/>
        <family val="1"/>
      </rPr>
      <t xml:space="preserve"> FAM</t>
    </r>
  </si>
  <si>
    <r>
      <t>446MS</t>
    </r>
    <r>
      <rPr>
        <sz val="10"/>
        <rFont val="Times New Roman"/>
        <family val="1"/>
      </rPr>
      <t xml:space="preserve"> SAMSAH</t>
    </r>
  </si>
  <si>
    <r>
      <t>461</t>
    </r>
    <r>
      <rPr>
        <sz val="10"/>
        <rFont val="Times New Roman"/>
        <family val="1"/>
      </rPr>
      <t xml:space="preserve"> Centre de ressources / UEROS</t>
    </r>
  </si>
  <si>
    <t>----</t>
  </si>
  <si>
    <r>
      <t>252</t>
    </r>
    <r>
      <rPr>
        <sz val="10"/>
        <rFont val="Times New Roman"/>
        <family val="1"/>
      </rPr>
      <t xml:space="preserve"> Foyer d’hébergement adultes hand.</t>
    </r>
  </si>
  <si>
    <r>
      <t>382</t>
    </r>
    <r>
      <rPr>
        <sz val="10"/>
        <rFont val="Times New Roman"/>
        <family val="1"/>
      </rPr>
      <t xml:space="preserve"> Foyer de vie</t>
    </r>
  </si>
  <si>
    <r>
      <t>446</t>
    </r>
    <r>
      <rPr>
        <sz val="10"/>
        <rFont val="Times New Roman"/>
        <family val="1"/>
      </rPr>
      <t xml:space="preserve"> SAVS</t>
    </r>
  </si>
  <si>
    <r>
      <t>200</t>
    </r>
    <r>
      <rPr>
        <sz val="10"/>
        <rFont val="Times New Roman"/>
        <family val="1"/>
      </rPr>
      <t xml:space="preserve"> EHPAD</t>
    </r>
  </si>
  <si>
    <r>
      <t>202</t>
    </r>
    <r>
      <rPr>
        <sz val="10"/>
        <rFont val="Times New Roman"/>
        <family val="1"/>
      </rPr>
      <t xml:space="preserve"> Logement foyer</t>
    </r>
  </si>
  <si>
    <r>
      <t>394</t>
    </r>
    <r>
      <rPr>
        <sz val="10"/>
        <rFont val="Times New Roman"/>
        <family val="1"/>
      </rPr>
      <t xml:space="preserve"> Etb accueil temporaire pers. âgées</t>
    </r>
  </si>
  <si>
    <r>
      <t>207</t>
    </r>
    <r>
      <rPr>
        <sz val="10"/>
        <rFont val="Times New Roman"/>
        <family val="1"/>
      </rPr>
      <t xml:space="preserve"> Accueil de jour pers. âgées</t>
    </r>
  </si>
  <si>
    <r>
      <t>450</t>
    </r>
    <r>
      <rPr>
        <sz val="10"/>
        <rFont val="Times New Roman"/>
        <family val="1"/>
      </rPr>
      <t xml:space="preserve"> Aide à domicile pers. âgées</t>
    </r>
  </si>
  <si>
    <r>
      <t>381</t>
    </r>
    <r>
      <rPr>
        <sz val="10"/>
        <rFont val="Times New Roman"/>
        <family val="1"/>
      </rPr>
      <t xml:space="preserve"> Etb expérimental pers. âgées</t>
    </r>
  </si>
  <si>
    <r>
      <t>166</t>
    </r>
    <r>
      <rPr>
        <sz val="10"/>
        <rFont val="Times New Roman"/>
        <family val="1"/>
      </rPr>
      <t xml:space="preserve"> Etb d’accueil mère enfant</t>
    </r>
  </si>
  <si>
    <r>
      <t>172</t>
    </r>
    <r>
      <rPr>
        <sz val="10"/>
        <rFont val="Times New Roman"/>
        <family val="1"/>
      </rPr>
      <t xml:space="preserve"> Pouponnière</t>
    </r>
  </si>
  <si>
    <r>
      <t>175</t>
    </r>
    <r>
      <rPr>
        <sz val="10"/>
        <rFont val="Times New Roman"/>
        <family val="1"/>
      </rPr>
      <t xml:space="preserve"> Foyer de l’enfance</t>
    </r>
  </si>
  <si>
    <r>
      <t>176</t>
    </r>
    <r>
      <rPr>
        <sz val="10"/>
        <rFont val="Times New Roman"/>
        <family val="1"/>
      </rPr>
      <t xml:space="preserve"> Village d’enfants</t>
    </r>
  </si>
  <si>
    <r>
      <t>177</t>
    </r>
    <r>
      <rPr>
        <sz val="10"/>
        <rFont val="Times New Roman"/>
        <family val="1"/>
      </rPr>
      <t xml:space="preserve"> MECS</t>
    </r>
  </si>
  <si>
    <r>
      <t>236</t>
    </r>
    <r>
      <rPr>
        <sz val="10"/>
        <rFont val="Times New Roman"/>
        <family val="1"/>
      </rPr>
      <t xml:space="preserve"> CPFSE</t>
    </r>
  </si>
  <si>
    <r>
      <t>463</t>
    </r>
    <r>
      <rPr>
        <sz val="10"/>
        <rFont val="Times New Roman"/>
        <family val="1"/>
      </rPr>
      <t xml:space="preserve"> CLIC</t>
    </r>
  </si>
  <si>
    <r>
      <t>214</t>
    </r>
    <r>
      <rPr>
        <sz val="10"/>
        <rFont val="Times New Roman"/>
        <family val="1"/>
      </rPr>
      <t xml:space="preserve"> CHRS</t>
    </r>
  </si>
  <si>
    <r>
      <t>369</t>
    </r>
    <r>
      <rPr>
        <sz val="10"/>
        <rFont val="Times New Roman"/>
        <family val="1"/>
      </rPr>
      <t xml:space="preserve"> CAVA</t>
    </r>
  </si>
  <si>
    <r>
      <t>443</t>
    </r>
    <r>
      <rPr>
        <sz val="10"/>
        <rFont val="Times New Roman"/>
        <family val="1"/>
      </rPr>
      <t xml:space="preserve"> CADA</t>
    </r>
  </si>
  <si>
    <r>
      <t>241</t>
    </r>
    <r>
      <rPr>
        <sz val="10"/>
        <rFont val="Times New Roman"/>
        <family val="1"/>
      </rPr>
      <t xml:space="preserve"> Foyer d’action éducative</t>
    </r>
  </si>
  <si>
    <r>
      <t>295</t>
    </r>
    <r>
      <rPr>
        <sz val="10"/>
        <rFont val="Times New Roman"/>
        <family val="1"/>
      </rPr>
      <t xml:space="preserve"> Service AEMO</t>
    </r>
  </si>
  <si>
    <r>
      <t>160</t>
    </r>
    <r>
      <rPr>
        <sz val="10"/>
        <rFont val="Times New Roman"/>
        <family val="1"/>
      </rPr>
      <t xml:space="preserve"> CSST</t>
    </r>
  </si>
  <si>
    <r>
      <t>162</t>
    </r>
    <r>
      <rPr>
        <sz val="10"/>
        <rFont val="Times New Roman"/>
        <family val="1"/>
      </rPr>
      <t xml:space="preserve"> CCAA</t>
    </r>
  </si>
  <si>
    <r>
      <t>165</t>
    </r>
    <r>
      <rPr>
        <sz val="10"/>
        <rFont val="Times New Roman"/>
        <family val="1"/>
      </rPr>
      <t xml:space="preserve"> ACT</t>
    </r>
  </si>
  <si>
    <r>
      <t>178</t>
    </r>
    <r>
      <rPr>
        <sz val="10"/>
        <rFont val="Times New Roman"/>
        <family val="1"/>
      </rPr>
      <t xml:space="preserve"> CAARUD</t>
    </r>
  </si>
  <si>
    <r>
      <t>180</t>
    </r>
    <r>
      <rPr>
        <sz val="10"/>
        <rFont val="Times New Roman"/>
        <family val="1"/>
      </rPr>
      <t xml:space="preserve"> LHSS</t>
    </r>
  </si>
  <si>
    <r>
      <t>000</t>
    </r>
    <r>
      <rPr>
        <sz val="10"/>
        <rFont val="Times New Roman"/>
        <family val="1"/>
      </rPr>
      <t xml:space="preserve"> Autres</t>
    </r>
  </si>
  <si>
    <t>Liste des codes convention</t>
  </si>
  <si>
    <t>CCNT 1951</t>
  </si>
  <si>
    <r>
      <t>CCNT</t>
    </r>
    <r>
      <rPr>
        <sz val="10"/>
        <color indexed="10"/>
        <rFont val="Geneva"/>
      </rPr>
      <t xml:space="preserve"> </t>
    </r>
    <r>
      <rPr>
        <sz val="10"/>
        <rFont val="Geneva"/>
      </rPr>
      <t>1966</t>
    </r>
  </si>
  <si>
    <t>UGECAM</t>
  </si>
  <si>
    <t>?</t>
  </si>
  <si>
    <t>CCCRF</t>
  </si>
  <si>
    <t>CR</t>
  </si>
  <si>
    <t>FPH (titre IV)</t>
  </si>
  <si>
    <t>FPH</t>
  </si>
  <si>
    <t>FPT (titre III)</t>
  </si>
  <si>
    <t>FPT</t>
  </si>
  <si>
    <t>Autre</t>
  </si>
  <si>
    <t>ADMR</t>
  </si>
  <si>
    <t>BAD</t>
  </si>
  <si>
    <t>CCU</t>
  </si>
  <si>
    <t>CHRS</t>
  </si>
  <si>
    <t>FHP</t>
  </si>
  <si>
    <t>FJT</t>
  </si>
  <si>
    <t>UHP</t>
  </si>
  <si>
    <t>code</t>
  </si>
  <si>
    <t>---</t>
  </si>
  <si>
    <t>182</t>
  </si>
  <si>
    <t>182 - Service d'éducation spéciale et de soins à domicile (SESSAD)</t>
  </si>
  <si>
    <t>183</t>
  </si>
  <si>
    <t>183 - Institut médico-éducatif (IME)</t>
  </si>
  <si>
    <t>186</t>
  </si>
  <si>
    <t>186 - Institut thérapeutique, éducatif et pédagogique (ITEP)</t>
  </si>
  <si>
    <t>188</t>
  </si>
  <si>
    <t>188 - Etablissement pour enfants et adolescents polyhandicapés (EEAP)</t>
  </si>
  <si>
    <t>189</t>
  </si>
  <si>
    <t>189 - Centre médico-psycho-pédagogique (CMPP)</t>
  </si>
  <si>
    <t>190</t>
  </si>
  <si>
    <t>190 - Centre d'action médico-sociale précoce (CAMSP)</t>
  </si>
  <si>
    <t>192</t>
  </si>
  <si>
    <t>192 - Etablissement pour déficients moteurs (IEM)</t>
  </si>
  <si>
    <t>194</t>
  </si>
  <si>
    <t>194 - Institut pour déficients visuels</t>
  </si>
  <si>
    <t>195</t>
  </si>
  <si>
    <t>195 - Institut pour déficients auditifs</t>
  </si>
  <si>
    <t>196</t>
  </si>
  <si>
    <t>196 - Institut d'éducation sensorielle pour enfants sourds/aveugles</t>
  </si>
  <si>
    <t>198</t>
  </si>
  <si>
    <t>198 - Centre de préorientation pour adultes handicapés (CPO)</t>
  </si>
  <si>
    <t>209</t>
  </si>
  <si>
    <t>209 - Service polyvalent d'aide et soins à domicile (SPASAD)</t>
  </si>
  <si>
    <t>221</t>
  </si>
  <si>
    <t>221 - Bureau d'aide psychologique universitaire (BAPU)</t>
  </si>
  <si>
    <t>238</t>
  </si>
  <si>
    <t>238 - Centre d'accueil familial spécialisé (CAFS)</t>
  </si>
  <si>
    <t>246</t>
  </si>
  <si>
    <t>246 - Etablissement et service d'aide par le travail (ESAT)</t>
  </si>
  <si>
    <t>249</t>
  </si>
  <si>
    <t>249 - Centre de rééducation professionnelle (CRP)</t>
  </si>
  <si>
    <t>252</t>
  </si>
  <si>
    <t>252 - Foyer Héberg.A.H.</t>
  </si>
  <si>
    <t>253</t>
  </si>
  <si>
    <t>253 - Foyer Poly.A.H.</t>
  </si>
  <si>
    <t>255</t>
  </si>
  <si>
    <t>255 - Maison d'accueil spécialisée (MAS)</t>
  </si>
  <si>
    <t>354</t>
  </si>
  <si>
    <t>354 - Service de soins infirmiers à domicile (SSIAD)</t>
  </si>
  <si>
    <t>370</t>
  </si>
  <si>
    <t>370 - Etablissement expérimental pour personnes handicapées</t>
  </si>
  <si>
    <t>377</t>
  </si>
  <si>
    <t>377 - Etablissement expérimental pour l'enfance handicapée</t>
  </si>
  <si>
    <t>379</t>
  </si>
  <si>
    <t>379 - Etablissement expérimental pour adultes handicapés</t>
  </si>
  <si>
    <t>382</t>
  </si>
  <si>
    <t>382 - Foyer de vie A.H.</t>
  </si>
  <si>
    <t>390</t>
  </si>
  <si>
    <t>390 - Etablissement d'accueil temporaire d'enfants handicapés</t>
  </si>
  <si>
    <t>395</t>
  </si>
  <si>
    <t>395 - Etablissement d'accueil temporaire d'adultes handicapés</t>
  </si>
  <si>
    <t>396</t>
  </si>
  <si>
    <t>396 - Foyer Hébergement Enfants et Adolescents Handicapés</t>
  </si>
  <si>
    <t>402</t>
  </si>
  <si>
    <t>402 - Jardin d'enfants spécialisé</t>
  </si>
  <si>
    <t>437</t>
  </si>
  <si>
    <t>437 - Foyer d'accueil médicalisé pour adultes handicapés (FAM)</t>
  </si>
  <si>
    <t>445</t>
  </si>
  <si>
    <t>445 - Service d'accompagnement médico-social pour adultes handicapés (SAMSAH)</t>
  </si>
  <si>
    <t>446</t>
  </si>
  <si>
    <t>446 - S.A.V.S.</t>
  </si>
  <si>
    <t>448</t>
  </si>
  <si>
    <t>448 - Etablissement d'accueil médicalisé en tout ou partie personnes handicapées (EAM)</t>
  </si>
  <si>
    <t>449</t>
  </si>
  <si>
    <t>449 - Etablissement d'accueil non médicalisé pour personnes handicapées (AENM)</t>
  </si>
  <si>
    <t>460</t>
  </si>
  <si>
    <t>460 - S.A.D.</t>
  </si>
  <si>
    <t>461</t>
  </si>
  <si>
    <t>461 - Centre de ressources  (CR)</t>
  </si>
  <si>
    <t>462</t>
  </si>
  <si>
    <t>462 - Lieux de vie</t>
  </si>
  <si>
    <t>464</t>
  </si>
  <si>
    <t>464 - Unité d'évaluation, de réentraînement et d'évaluation sociale (UEROS)</t>
  </si>
  <si>
    <t>Liste des codes convention/statut</t>
  </si>
  <si>
    <t>CCNT 1965</t>
  </si>
  <si>
    <t>CCNT 1966</t>
  </si>
  <si>
    <t>UCANSS</t>
  </si>
  <si>
    <t>Liste des départements</t>
  </si>
  <si>
    <t xml:space="preserve">Département </t>
  </si>
  <si>
    <t xml:space="preserve">Code </t>
  </si>
  <si>
    <t>Chef lieu</t>
  </si>
  <si>
    <t>Libellé</t>
  </si>
  <si>
    <t xml:space="preserve">Ain </t>
  </si>
  <si>
    <t>01</t>
  </si>
  <si>
    <t>Bourg-en-Bresse</t>
  </si>
  <si>
    <t xml:space="preserve">01 - Ain </t>
  </si>
  <si>
    <t xml:space="preserve">Aisne </t>
  </si>
  <si>
    <t>02</t>
  </si>
  <si>
    <t>Laon</t>
  </si>
  <si>
    <t xml:space="preserve">02 - Aisne </t>
  </si>
  <si>
    <t xml:space="preserve">Allier </t>
  </si>
  <si>
    <t>03</t>
  </si>
  <si>
    <t>Moulins</t>
  </si>
  <si>
    <t xml:space="preserve">03 - Allier </t>
  </si>
  <si>
    <t xml:space="preserve">Alpes-de-Haute-Provence </t>
  </si>
  <si>
    <t>04</t>
  </si>
  <si>
    <t>Digne-les-Bains</t>
  </si>
  <si>
    <t xml:space="preserve">04 - Alpes-de-Haute-Provence </t>
  </si>
  <si>
    <t xml:space="preserve">Hautes-Alpes </t>
  </si>
  <si>
    <t>05</t>
  </si>
  <si>
    <t>Gap</t>
  </si>
  <si>
    <t xml:space="preserve">05 - Hautes-Alpes </t>
  </si>
  <si>
    <t xml:space="preserve">Alpes-Maritimes </t>
  </si>
  <si>
    <t>06</t>
  </si>
  <si>
    <t>Nice</t>
  </si>
  <si>
    <t xml:space="preserve">06 - Alpes-Maritimes </t>
  </si>
  <si>
    <t xml:space="preserve">Ardèche </t>
  </si>
  <si>
    <t>07</t>
  </si>
  <si>
    <t>Privas</t>
  </si>
  <si>
    <t xml:space="preserve">07 - Ardèche </t>
  </si>
  <si>
    <t xml:space="preserve">Ardennes </t>
  </si>
  <si>
    <t>08</t>
  </si>
  <si>
    <t>Charleville-Mézières</t>
  </si>
  <si>
    <t xml:space="preserve">08 - Ardennes </t>
  </si>
  <si>
    <t xml:space="preserve">Ariège </t>
  </si>
  <si>
    <t>09</t>
  </si>
  <si>
    <t>Foix</t>
  </si>
  <si>
    <t xml:space="preserve">09 - Ariège </t>
  </si>
  <si>
    <t xml:space="preserve">Aube </t>
  </si>
  <si>
    <t>Troyes</t>
  </si>
  <si>
    <t xml:space="preserve">10 - Aube </t>
  </si>
  <si>
    <t xml:space="preserve">Aude </t>
  </si>
  <si>
    <t>Carcassonne</t>
  </si>
  <si>
    <t xml:space="preserve">11 - Aude </t>
  </si>
  <si>
    <t xml:space="preserve">Aveyron </t>
  </si>
  <si>
    <t>Rodez</t>
  </si>
  <si>
    <t xml:space="preserve">12 - Aveyron </t>
  </si>
  <si>
    <t xml:space="preserve">Bouches-du-Rhône </t>
  </si>
  <si>
    <t>Marseille</t>
  </si>
  <si>
    <t xml:space="preserve">13 - Bouches-du-Rhône </t>
  </si>
  <si>
    <t xml:space="preserve">Calvados </t>
  </si>
  <si>
    <t>Caen</t>
  </si>
  <si>
    <t xml:space="preserve">14 - Calvados </t>
  </si>
  <si>
    <t xml:space="preserve">Cantal </t>
  </si>
  <si>
    <t>Aurillac</t>
  </si>
  <si>
    <t xml:space="preserve">15 - Cantal </t>
  </si>
  <si>
    <t xml:space="preserve">Charente </t>
  </si>
  <si>
    <t>Angoulême</t>
  </si>
  <si>
    <t xml:space="preserve">16 - Charente </t>
  </si>
  <si>
    <t xml:space="preserve">Charente-Maritime </t>
  </si>
  <si>
    <t>La Rochelle</t>
  </si>
  <si>
    <t xml:space="preserve">17 - Charente-Maritime </t>
  </si>
  <si>
    <t xml:space="preserve">Cher </t>
  </si>
  <si>
    <t>Bourges</t>
  </si>
  <si>
    <t xml:space="preserve">18 - Cher </t>
  </si>
  <si>
    <t xml:space="preserve">Corrèze </t>
  </si>
  <si>
    <t>Tulle</t>
  </si>
  <si>
    <t xml:space="preserve">19 - Corrèze </t>
  </si>
  <si>
    <t xml:space="preserve">Corse-du-Sud </t>
  </si>
  <si>
    <t xml:space="preserve">2A </t>
  </si>
  <si>
    <t>Ajaccio</t>
  </si>
  <si>
    <t xml:space="preserve">2A  - Corse-du-Sud </t>
  </si>
  <si>
    <t xml:space="preserve">Haute-Corse </t>
  </si>
  <si>
    <t xml:space="preserve">2B </t>
  </si>
  <si>
    <t>Bastia</t>
  </si>
  <si>
    <t xml:space="preserve">2B  - Haute-Corse </t>
  </si>
  <si>
    <t xml:space="preserve">Côte-d'Or </t>
  </si>
  <si>
    <t>Dijon</t>
  </si>
  <si>
    <t xml:space="preserve">21 - Côte-d'Or </t>
  </si>
  <si>
    <t xml:space="preserve">Côtes-d'Armor </t>
  </si>
  <si>
    <t>Saint-Brieuc</t>
  </si>
  <si>
    <t xml:space="preserve">22 - Côtes-d'Armor </t>
  </si>
  <si>
    <t xml:space="preserve">Creuse </t>
  </si>
  <si>
    <t>Guéret</t>
  </si>
  <si>
    <t xml:space="preserve">23 - Creuse </t>
  </si>
  <si>
    <t xml:space="preserve">Dordogne </t>
  </si>
  <si>
    <t>Périgueux</t>
  </si>
  <si>
    <t xml:space="preserve">24 - Dordogne </t>
  </si>
  <si>
    <t xml:space="preserve">Doubs </t>
  </si>
  <si>
    <t>Besançon</t>
  </si>
  <si>
    <t xml:space="preserve">25 - Doubs </t>
  </si>
  <si>
    <t xml:space="preserve">Drôme </t>
  </si>
  <si>
    <t>Valence</t>
  </si>
  <si>
    <t xml:space="preserve">26 - Drôme </t>
  </si>
  <si>
    <t xml:space="preserve">Eure </t>
  </si>
  <si>
    <t>Évreux</t>
  </si>
  <si>
    <t xml:space="preserve">27 - Eure </t>
  </si>
  <si>
    <t xml:space="preserve">Eure-et-Loir </t>
  </si>
  <si>
    <t>Chartres</t>
  </si>
  <si>
    <t xml:space="preserve">28 - Eure-et-Loir </t>
  </si>
  <si>
    <t xml:space="preserve">Finistère </t>
  </si>
  <si>
    <t>Quimper</t>
  </si>
  <si>
    <t xml:space="preserve">29 - Finistère </t>
  </si>
  <si>
    <t xml:space="preserve">Gard </t>
  </si>
  <si>
    <t>Nîmes</t>
  </si>
  <si>
    <t xml:space="preserve">30 - Gard </t>
  </si>
  <si>
    <t xml:space="preserve">Haute-Garonne </t>
  </si>
  <si>
    <t>Toulouse</t>
  </si>
  <si>
    <t xml:space="preserve">31 - Haute-Garonne </t>
  </si>
  <si>
    <t xml:space="preserve">Gers </t>
  </si>
  <si>
    <t>Auch</t>
  </si>
  <si>
    <t xml:space="preserve">32 - Gers </t>
  </si>
  <si>
    <t xml:space="preserve">Gironde </t>
  </si>
  <si>
    <t>Bordeaux</t>
  </si>
  <si>
    <t xml:space="preserve">33 - Gironde </t>
  </si>
  <si>
    <t xml:space="preserve">Hérault </t>
  </si>
  <si>
    <t>Montpellier</t>
  </si>
  <si>
    <t xml:space="preserve">34 - Hérault </t>
  </si>
  <si>
    <t xml:space="preserve">Ille-et-Vilaine </t>
  </si>
  <si>
    <t>Rennes</t>
  </si>
  <si>
    <t xml:space="preserve">35 - Ille-et-Vilaine </t>
  </si>
  <si>
    <t xml:space="preserve">Indre </t>
  </si>
  <si>
    <t>Châteauroux</t>
  </si>
  <si>
    <t xml:space="preserve">36 - Indre </t>
  </si>
  <si>
    <t xml:space="preserve">Indre-et-Loire </t>
  </si>
  <si>
    <t>Tours</t>
  </si>
  <si>
    <t xml:space="preserve">37 - Indre-et-Loire </t>
  </si>
  <si>
    <t xml:space="preserve">Isère </t>
  </si>
  <si>
    <t>Grenoble</t>
  </si>
  <si>
    <t xml:space="preserve">38 - Isère </t>
  </si>
  <si>
    <t xml:space="preserve">Jura </t>
  </si>
  <si>
    <t>Lons-le-Saunier</t>
  </si>
  <si>
    <t xml:space="preserve">39 - Jura </t>
  </si>
  <si>
    <t xml:space="preserve">Landes </t>
  </si>
  <si>
    <t>Mont-de-Marsan</t>
  </si>
  <si>
    <t xml:space="preserve">40 - Landes </t>
  </si>
  <si>
    <t xml:space="preserve">Loir-et-Cher </t>
  </si>
  <si>
    <t>Blois</t>
  </si>
  <si>
    <t xml:space="preserve">41 - Loir-et-Cher </t>
  </si>
  <si>
    <t xml:space="preserve">Loire </t>
  </si>
  <si>
    <t>Saint-Étienne</t>
  </si>
  <si>
    <t xml:space="preserve">42 - Loire </t>
  </si>
  <si>
    <t xml:space="preserve">Haute-Loire </t>
  </si>
  <si>
    <t>Le Puy-en-Velay</t>
  </si>
  <si>
    <t xml:space="preserve">43 - Haute-Loire </t>
  </si>
  <si>
    <t xml:space="preserve">Loire-Atlantique </t>
  </si>
  <si>
    <t>Nantes</t>
  </si>
  <si>
    <t xml:space="preserve">44 - Loire-Atlantique </t>
  </si>
  <si>
    <t xml:space="preserve">Loiret </t>
  </si>
  <si>
    <t>Orléans</t>
  </si>
  <si>
    <t xml:space="preserve">45 - Loiret </t>
  </si>
  <si>
    <t xml:space="preserve">Lot </t>
  </si>
  <si>
    <t>Cahors</t>
  </si>
  <si>
    <t xml:space="preserve">46 - Lot </t>
  </si>
  <si>
    <t xml:space="preserve">Lot-et-Garonne </t>
  </si>
  <si>
    <t>Agen</t>
  </si>
  <si>
    <t xml:space="preserve">47 - Lot-et-Garonne </t>
  </si>
  <si>
    <t xml:space="preserve">Lozère </t>
  </si>
  <si>
    <t>Mende</t>
  </si>
  <si>
    <t xml:space="preserve">48 - Lozère </t>
  </si>
  <si>
    <t xml:space="preserve">Maine-et-Loire </t>
  </si>
  <si>
    <t>Angers</t>
  </si>
  <si>
    <t xml:space="preserve">49 - Maine-et-Loire </t>
  </si>
  <si>
    <t xml:space="preserve">Manche </t>
  </si>
  <si>
    <t>Saint-Lô</t>
  </si>
  <si>
    <t xml:space="preserve">50 - Manche </t>
  </si>
  <si>
    <t xml:space="preserve">Marne </t>
  </si>
  <si>
    <t>Châlons-en-Champagne</t>
  </si>
  <si>
    <t xml:space="preserve">51 - Marne </t>
  </si>
  <si>
    <t xml:space="preserve">Haute-Marne </t>
  </si>
  <si>
    <t>Chaumont</t>
  </si>
  <si>
    <t xml:space="preserve">52 - Haute-Marne </t>
  </si>
  <si>
    <t xml:space="preserve">Mayenne </t>
  </si>
  <si>
    <t>Laval</t>
  </si>
  <si>
    <t xml:space="preserve">53 - Mayenne </t>
  </si>
  <si>
    <t xml:space="preserve">Meurthe-et-Moselle </t>
  </si>
  <si>
    <t>Nancy</t>
  </si>
  <si>
    <t xml:space="preserve">54 - Meurthe-et-Moselle </t>
  </si>
  <si>
    <t xml:space="preserve">Meuse </t>
  </si>
  <si>
    <t>Bar-le-Duc</t>
  </si>
  <si>
    <t xml:space="preserve">55 - Meuse </t>
  </si>
  <si>
    <t xml:space="preserve">Morbihan </t>
  </si>
  <si>
    <t>Vannes</t>
  </si>
  <si>
    <t xml:space="preserve">56 - Morbihan </t>
  </si>
  <si>
    <t xml:space="preserve">Moselle </t>
  </si>
  <si>
    <t>Metz</t>
  </si>
  <si>
    <t xml:space="preserve">57 - Moselle </t>
  </si>
  <si>
    <t xml:space="preserve">Nièvre </t>
  </si>
  <si>
    <t>Nevers</t>
  </si>
  <si>
    <t xml:space="preserve">58 - Nièvre </t>
  </si>
  <si>
    <t xml:space="preserve">Nord </t>
  </si>
  <si>
    <t>Lille</t>
  </si>
  <si>
    <t xml:space="preserve">59 - Nord </t>
  </si>
  <si>
    <t xml:space="preserve">Oise </t>
  </si>
  <si>
    <t>Beauvais</t>
  </si>
  <si>
    <t xml:space="preserve">60 - Oise </t>
  </si>
  <si>
    <t xml:space="preserve">Orne </t>
  </si>
  <si>
    <t>Alençon</t>
  </si>
  <si>
    <t xml:space="preserve">61 - Orne </t>
  </si>
  <si>
    <t xml:space="preserve">Pas-de-Calais </t>
  </si>
  <si>
    <t>Arras</t>
  </si>
  <si>
    <t xml:space="preserve">62 - Pas-de-Calais </t>
  </si>
  <si>
    <t xml:space="preserve">Puy-de-Dôme </t>
  </si>
  <si>
    <t>Clermont-Ferrand</t>
  </si>
  <si>
    <t xml:space="preserve">63 - Puy-de-Dôme </t>
  </si>
  <si>
    <t xml:space="preserve">Pyrénées-Atlantiques </t>
  </si>
  <si>
    <t>Pau</t>
  </si>
  <si>
    <t xml:space="preserve">64 - Pyrénées-Atlantiques </t>
  </si>
  <si>
    <t xml:space="preserve">Hautes-Pyrénées </t>
  </si>
  <si>
    <t>Tarbes</t>
  </si>
  <si>
    <t xml:space="preserve">65 - Hautes-Pyrénées </t>
  </si>
  <si>
    <t xml:space="preserve">Pyrénées-Orientales </t>
  </si>
  <si>
    <t>Perpignan</t>
  </si>
  <si>
    <t xml:space="preserve">66 - Pyrénées-Orientales </t>
  </si>
  <si>
    <t xml:space="preserve">Bas-Rhin </t>
  </si>
  <si>
    <t>Strasbourg</t>
  </si>
  <si>
    <t xml:space="preserve">67 - Bas-Rhin </t>
  </si>
  <si>
    <t xml:space="preserve">Haut-Rhin </t>
  </si>
  <si>
    <t>Colmar</t>
  </si>
  <si>
    <t xml:space="preserve">68 - Haut-Rhin </t>
  </si>
  <si>
    <t xml:space="preserve">Rhône </t>
  </si>
  <si>
    <t>Lyon</t>
  </si>
  <si>
    <t xml:space="preserve">69 - Rhône </t>
  </si>
  <si>
    <t xml:space="preserve">Haute-Saône </t>
  </si>
  <si>
    <t>Vesoul</t>
  </si>
  <si>
    <t xml:space="preserve">70 - Haute-Saône </t>
  </si>
  <si>
    <t xml:space="preserve">Saône-et-Loire </t>
  </si>
  <si>
    <t>Mâcon</t>
  </si>
  <si>
    <t xml:space="preserve">71 - Saône-et-Loire </t>
  </si>
  <si>
    <t xml:space="preserve">Sarthe </t>
  </si>
  <si>
    <t>Le Mans</t>
  </si>
  <si>
    <t xml:space="preserve">72 - Sarthe </t>
  </si>
  <si>
    <t xml:space="preserve">Savoie </t>
  </si>
  <si>
    <t>Chambéry</t>
  </si>
  <si>
    <t xml:space="preserve">73 - Savoie </t>
  </si>
  <si>
    <t xml:space="preserve">Haute-Savoie </t>
  </si>
  <si>
    <t>Annecy</t>
  </si>
  <si>
    <t xml:space="preserve">74 - Haute-Savoie </t>
  </si>
  <si>
    <t xml:space="preserve">Paris </t>
  </si>
  <si>
    <t>Paris</t>
  </si>
  <si>
    <t xml:space="preserve">75 - Paris </t>
  </si>
  <si>
    <t xml:space="preserve">Seine-Maritime </t>
  </si>
  <si>
    <t>Rouen</t>
  </si>
  <si>
    <t xml:space="preserve">76 - Seine-Maritime </t>
  </si>
  <si>
    <t xml:space="preserve">Seine-et-Marne </t>
  </si>
  <si>
    <t>Melun</t>
  </si>
  <si>
    <t xml:space="preserve">77 - Seine-et-Marne </t>
  </si>
  <si>
    <t xml:space="preserve">Yvelines </t>
  </si>
  <si>
    <t>Versailles</t>
  </si>
  <si>
    <t xml:space="preserve">78 - Yvelines </t>
  </si>
  <si>
    <t xml:space="preserve">Deux-Sèvres </t>
  </si>
  <si>
    <t>Niort</t>
  </si>
  <si>
    <t xml:space="preserve">79 - Deux-Sèvres </t>
  </si>
  <si>
    <t xml:space="preserve">Somme </t>
  </si>
  <si>
    <t>Amiens</t>
  </si>
  <si>
    <t xml:space="preserve">80 - Somme </t>
  </si>
  <si>
    <t xml:space="preserve">Tarn </t>
  </si>
  <si>
    <t>Albi</t>
  </si>
  <si>
    <t xml:space="preserve">81 - Tarn </t>
  </si>
  <si>
    <t xml:space="preserve">Tarn-et-Garonne </t>
  </si>
  <si>
    <t>Montauban</t>
  </si>
  <si>
    <t xml:space="preserve">82 - Tarn-et-Garonne </t>
  </si>
  <si>
    <t xml:space="preserve">Var </t>
  </si>
  <si>
    <t>Toulon</t>
  </si>
  <si>
    <t xml:space="preserve">83 - Var </t>
  </si>
  <si>
    <t xml:space="preserve">Vaucluse </t>
  </si>
  <si>
    <t>Avignon</t>
  </si>
  <si>
    <t xml:space="preserve">84 - Vaucluse </t>
  </si>
  <si>
    <t xml:space="preserve">Vendée </t>
  </si>
  <si>
    <t>La Roche-sur-Yon</t>
  </si>
  <si>
    <t xml:space="preserve">85 - Vendée </t>
  </si>
  <si>
    <t xml:space="preserve">Vienne </t>
  </si>
  <si>
    <t>Poitiers</t>
  </si>
  <si>
    <t xml:space="preserve">86 - Vienne </t>
  </si>
  <si>
    <t xml:space="preserve">Haute-Vienne </t>
  </si>
  <si>
    <t>Limoges</t>
  </si>
  <si>
    <t xml:space="preserve">87 - Haute-Vienne </t>
  </si>
  <si>
    <t xml:space="preserve">Vosges </t>
  </si>
  <si>
    <t>Épinal</t>
  </si>
  <si>
    <t xml:space="preserve">88 - Vosges </t>
  </si>
  <si>
    <t xml:space="preserve">Yonne </t>
  </si>
  <si>
    <t>Auxerre</t>
  </si>
  <si>
    <t xml:space="preserve">89 - Yonne </t>
  </si>
  <si>
    <t xml:space="preserve">Territoire de Belfort </t>
  </si>
  <si>
    <t>Belfort</t>
  </si>
  <si>
    <t xml:space="preserve">90 - Territoire de Belfort </t>
  </si>
  <si>
    <t xml:space="preserve">Essonne </t>
  </si>
  <si>
    <t>Évry</t>
  </si>
  <si>
    <t xml:space="preserve">91 - Essonne </t>
  </si>
  <si>
    <t xml:space="preserve">Hauts-de-Seine </t>
  </si>
  <si>
    <t>Nanterre</t>
  </si>
  <si>
    <t xml:space="preserve">92 - Hauts-de-Seine </t>
  </si>
  <si>
    <t xml:space="preserve">Seine-Saint-Denis </t>
  </si>
  <si>
    <t>Bobigny</t>
  </si>
  <si>
    <t xml:space="preserve">93 - Seine-Saint-Denis </t>
  </si>
  <si>
    <t xml:space="preserve">Val-de-Marne </t>
  </si>
  <si>
    <t>Créteil</t>
  </si>
  <si>
    <t xml:space="preserve">94 - Val-de-Marne </t>
  </si>
  <si>
    <t xml:space="preserve">Val-d'Oise </t>
  </si>
  <si>
    <t>Pontoise</t>
  </si>
  <si>
    <t xml:space="preserve">95 - Val-d'Oise </t>
  </si>
  <si>
    <t xml:space="preserve">Guadeloupe </t>
  </si>
  <si>
    <t>Basse-Terre</t>
  </si>
  <si>
    <t xml:space="preserve">971 - Guadeloupe </t>
  </si>
  <si>
    <t xml:space="preserve">Martinique </t>
  </si>
  <si>
    <t>Fort-de-France</t>
  </si>
  <si>
    <t xml:space="preserve">972 - Martinique </t>
  </si>
  <si>
    <t xml:space="preserve">Guyane </t>
  </si>
  <si>
    <t>Cayenne</t>
  </si>
  <si>
    <t xml:space="preserve">973 - Guyane </t>
  </si>
  <si>
    <t xml:space="preserve">La Réunion </t>
  </si>
  <si>
    <t>Saint-Denis</t>
  </si>
  <si>
    <t xml:space="preserve">974 - La Réunion </t>
  </si>
  <si>
    <t xml:space="preserve">Mayotte </t>
  </si>
  <si>
    <t>Dzaoudzi</t>
  </si>
  <si>
    <t xml:space="preserve">976 - Mayotte </t>
  </si>
  <si>
    <t>OUI</t>
  </si>
  <si>
    <t>NON</t>
  </si>
  <si>
    <t>Date de la dernière habilitation :</t>
  </si>
  <si>
    <t>DATE D’ARRIVEE DES DOCUMENTS :</t>
  </si>
  <si>
    <t>CRCAPHAUTR___DATEGENE___ANN0</t>
  </si>
  <si>
    <t>#CAPH-2009-07#</t>
  </si>
  <si>
    <t>#CAPH-2015-01#</t>
  </si>
  <si>
    <t>Excel</t>
  </si>
  <si>
    <t>18009256100026</t>
  </si>
  <si>
    <t>CADRE NORMALISE DE PRESENTATION DU COMPTE ADMINISTRATIF  D'UN ETABLISSEMENT ET SERVICE SOCIAL ET MEDICO-SOCIAL RELEVANT DU I DE  L'ARTICLE L.312-1 DU CODE DE L'ACTION SOCIALE ET DES FAMILLES</t>
  </si>
  <si>
    <t>N° FINESS / Nom de l'établissement ou service</t>
  </si>
  <si>
    <t>Adresse :</t>
  </si>
  <si>
    <t>Nom du Directeur ou de la personne ayant qualité pour représenter l'établissement</t>
  </si>
  <si>
    <t>Département :</t>
  </si>
  <si>
    <t>Organisme gestionnaire</t>
  </si>
  <si>
    <t>Téléphone / FAX / Email :</t>
  </si>
  <si>
    <t>Catégorie d'établissement ou de service</t>
  </si>
  <si>
    <t>Elements du Budget exécutoire</t>
  </si>
  <si>
    <t xml:space="preserve">Autorité en charge de la tarification </t>
  </si>
  <si>
    <t>Effectifs en nb d'ETP prévus au BE</t>
  </si>
  <si>
    <t xml:space="preserve">Convention collective majoritaire de travail : </t>
  </si>
  <si>
    <t>Déficit incorporé N-2 (chiffre positif)</t>
  </si>
  <si>
    <t>Capacité autorisée</t>
  </si>
  <si>
    <t xml:space="preserve">Exédent incorporé N-2 </t>
  </si>
  <si>
    <t>Capacité installée</t>
  </si>
  <si>
    <t>Amplitude d'ouverture de l'ESMS sur l'année (en jours)</t>
  </si>
  <si>
    <t>Date d'arrivée des documents :</t>
  </si>
  <si>
    <t>BE</t>
  </si>
  <si>
    <t>CA</t>
  </si>
  <si>
    <t>Prévue :</t>
  </si>
  <si>
    <t>Réalisée :</t>
  </si>
  <si>
    <t xml:space="preserve">1. Activité de l'Etablissement ou du Service </t>
  </si>
  <si>
    <t>Nature
(mode d'accueil)</t>
  </si>
  <si>
    <t>Nombre  théorique au BP N (*)</t>
  </si>
  <si>
    <r>
      <t xml:space="preserve">Nombre </t>
    </r>
    <r>
      <rPr>
        <b/>
        <sz val="10"/>
        <rFont val="Arial"/>
        <family val="2"/>
      </rPr>
      <t>prévisionnel</t>
    </r>
  </si>
  <si>
    <r>
      <t xml:space="preserve">Nombre </t>
    </r>
    <r>
      <rPr>
        <b/>
        <sz val="10"/>
        <rFont val="Arial"/>
        <family val="2"/>
      </rPr>
      <t>réalisé N</t>
    </r>
  </si>
  <si>
    <t>Taux d'occupation réalisé</t>
  </si>
  <si>
    <t>Ecart prévu / réalisé</t>
  </si>
  <si>
    <t>Nombre</t>
  </si>
  <si>
    <t>%</t>
  </si>
  <si>
    <t>Activité réalisée</t>
  </si>
  <si>
    <t>(1)</t>
  </si>
  <si>
    <t>(2)</t>
  </si>
  <si>
    <t>(3)</t>
  </si>
  <si>
    <t>(4) =(3)/(1)</t>
  </si>
  <si>
    <t>(5) = (3)-(2)</t>
  </si>
  <si>
    <t>(6) = (5)/(2)</t>
  </si>
  <si>
    <t>Externat</t>
  </si>
  <si>
    <t>Semi Internat</t>
  </si>
  <si>
    <t>Internat</t>
  </si>
  <si>
    <t>Nbr séances</t>
  </si>
  <si>
    <t>TOTAL en journées</t>
  </si>
  <si>
    <t xml:space="preserve">(*) : Capacité financée x amplitude d'ouverture par mode d'accueil </t>
  </si>
  <si>
    <t xml:space="preserve">   2 . Accueil des plus de 20 ans au titre de l'art. L242-4 du CASF</t>
  </si>
  <si>
    <t>TOTAL BP</t>
  </si>
  <si>
    <t>+ 20 ans orientés ESAT</t>
  </si>
  <si>
    <t>+ 20 ans orientés MAS</t>
  </si>
  <si>
    <t>+ 20 ans orientés en FAM</t>
  </si>
  <si>
    <t>+ 20 ans orientés Foyer (foyer de vie, occupation-nel, etc.)</t>
  </si>
  <si>
    <t>TOTAL réel</t>
  </si>
  <si>
    <t>+ 20 ans orientés Foyer (foyer de vie, occupation- nel, etc.)</t>
  </si>
  <si>
    <t>Nombre de journées réalisées</t>
  </si>
  <si>
    <t>(de 1 à 4)</t>
  </si>
  <si>
    <t>(4)</t>
  </si>
  <si>
    <t>(de 5 à 8)</t>
  </si>
  <si>
    <t>(5)</t>
  </si>
  <si>
    <t>(6)</t>
  </si>
  <si>
    <t>(7)</t>
  </si>
  <si>
    <t>(8)</t>
  </si>
  <si>
    <t>TOTAL</t>
  </si>
  <si>
    <t>3. Tableaux récapitulatif de l'exécution budgétaire</t>
  </si>
  <si>
    <t>Dépenses - Charges</t>
  </si>
  <si>
    <t>Recettes - Produits</t>
  </si>
  <si>
    <t>Budget exécutoire N</t>
  </si>
  <si>
    <t>Réel N</t>
  </si>
  <si>
    <t>Ecart</t>
  </si>
  <si>
    <t>SECTION D'INVESTISSEMENT POUR L'ÉTABLISSEMENT</t>
  </si>
  <si>
    <t>Total (1)</t>
  </si>
  <si>
    <t>SECTION D'EXPLOITATION - BUDGET PRINCIPAL</t>
  </si>
  <si>
    <t>Total (2)</t>
  </si>
  <si>
    <t>BUDGETS ANNEXES</t>
  </si>
  <si>
    <t>Total (3)</t>
  </si>
  <si>
    <t>Reprise de résultats (4)</t>
  </si>
  <si>
    <t xml:space="preserve">Total général 
(2) + (3) + (4) </t>
  </si>
  <si>
    <t>4.1. Plan de financement: opérations d'investissement réalisées dans l'année</t>
  </si>
  <si>
    <t>Autorisé dans le cadre du plan de financement</t>
  </si>
  <si>
    <t>Réalisé en N</t>
  </si>
  <si>
    <t>Coût</t>
  </si>
  <si>
    <t xml:space="preserve">Date de réalisation </t>
  </si>
  <si>
    <t>Nature de l'opération :</t>
  </si>
  <si>
    <t>Plan de financement (tranche annuelle réalisée)</t>
  </si>
  <si>
    <t>Autofinancement</t>
  </si>
  <si>
    <t>Subvention</t>
  </si>
  <si>
    <t>Emprunt</t>
  </si>
  <si>
    <t>Autres (1)</t>
  </si>
  <si>
    <t xml:space="preserve">Autorisé dans le cadre du plan </t>
  </si>
  <si>
    <t>Réalisé</t>
  </si>
  <si>
    <t>(1) compte de liaison investissements, cessions d'actifs…</t>
  </si>
  <si>
    <t>4.2.1 Section d'investissement : Emplois</t>
  </si>
  <si>
    <t>Budget initial</t>
  </si>
  <si>
    <t>Crédits complétaires ou virements</t>
  </si>
  <si>
    <t>Total</t>
  </si>
  <si>
    <t>Réel</t>
  </si>
  <si>
    <t>Ecarts</t>
  </si>
  <si>
    <t>Montant</t>
  </si>
  <si>
    <t>Réduction des fonds propres ou reprise sur apports</t>
  </si>
  <si>
    <t>(3) = (1)+(2)</t>
  </si>
  <si>
    <t>(5) = (4)-(3)</t>
  </si>
  <si>
    <t>(6) = (5)/(3)</t>
  </si>
  <si>
    <t>Fonds associatifs, apports, dotations et réserves</t>
  </si>
  <si>
    <t>Amortissements comptables excédentaires différés</t>
  </si>
  <si>
    <t>Subventions d'investissement affectés à des biens non renouvelables</t>
  </si>
  <si>
    <t>Reprises</t>
  </si>
  <si>
    <t>Provisions réglementées (sauf compte 1412 : provisions réglementées destinées à renforcer la couverture du BFR - dotation par financement de l'autorité de tarification)</t>
  </si>
  <si>
    <t>Provisions pour risques et charges</t>
  </si>
  <si>
    <t>Remboursement des dettes financières</t>
  </si>
  <si>
    <t>Emprunts et dettes assimilées</t>
  </si>
  <si>
    <t>Dettes ratachées à des participations</t>
  </si>
  <si>
    <t>Compte de liaison investissement</t>
  </si>
  <si>
    <t>Comptes de liaison investissements</t>
  </si>
  <si>
    <t>Acquisition d'éléments de l'actif immobilisé</t>
  </si>
  <si>
    <t>Immobilisations incorporelles</t>
  </si>
  <si>
    <t>Immobilisations corporelles</t>
  </si>
  <si>
    <t>Immobilisations reçues en affectation</t>
  </si>
  <si>
    <t>Immobilisations en cours</t>
  </si>
  <si>
    <t>Immobilisations affectées, concédées ou mises à disposition</t>
  </si>
  <si>
    <t>Participations et créances rattachées à des participations</t>
  </si>
  <si>
    <t>Autres immobilisations financières</t>
  </si>
  <si>
    <t>Autres</t>
  </si>
  <si>
    <t>Amortissements des immobilisations (reprises)</t>
  </si>
  <si>
    <t>Dépréciation des immobilisations (reprises)</t>
  </si>
  <si>
    <t>Dépréciation de stocks et en-cours</t>
  </si>
  <si>
    <t>Charges à répartir sur plusieurs exercices (augmentation)</t>
  </si>
  <si>
    <t>Dépréciation des comptes de tiers (reprises)</t>
  </si>
  <si>
    <t>Dépréciation des comptes financiers (reprises)</t>
  </si>
  <si>
    <t>001</t>
  </si>
  <si>
    <t>Résultat d'investissement  cumulé reporté (déficit)</t>
  </si>
  <si>
    <t>004</t>
  </si>
  <si>
    <t>003</t>
  </si>
  <si>
    <t>Excédent prévisionnel d'investissement</t>
  </si>
  <si>
    <t>TOTAL GENERAL</t>
  </si>
  <si>
    <t>4.2.2 Section d'investissement :  Ressources</t>
  </si>
  <si>
    <t>Augmentation des fonds propres</t>
  </si>
  <si>
    <t>Dotations aux provisions</t>
  </si>
  <si>
    <t>Augmentation des dettes financières</t>
  </si>
  <si>
    <t>Compte de liaison</t>
  </si>
  <si>
    <t>Compte de liaison investissements</t>
  </si>
  <si>
    <t>Immobilisations (sorties)</t>
  </si>
  <si>
    <t>Amortissements des immobilisations (dotations)</t>
  </si>
  <si>
    <t>Dépréciation des immobilisations (dotations)</t>
  </si>
  <si>
    <t>Charges à répartir sur plusieurs exercices (diminution)</t>
  </si>
  <si>
    <t>Dépréciation des comptes de tiers (dotations)</t>
  </si>
  <si>
    <t>Dépréciation des comptes financiers (dotations)</t>
  </si>
  <si>
    <t xml:space="preserve">Résultat d'investissement cumulé reporté (excédent) </t>
  </si>
  <si>
    <t>007</t>
  </si>
  <si>
    <t>Déficit prévisionnel d'investissement</t>
  </si>
  <si>
    <t>4.2.1.1. Section d'investissement : tableau des emplois</t>
  </si>
  <si>
    <t>DM ou virements de crédits</t>
  </si>
  <si>
    <t>Mandats émis (ESSMS publics) / Mouvements du compte (ESSMS privés)</t>
  </si>
  <si>
    <t>Mandats en annulation (ESSMS publics)</t>
  </si>
  <si>
    <t>Net</t>
  </si>
  <si>
    <t>Réduction des fonds propres ou repris sur apports</t>
  </si>
  <si>
    <t>(6) = (4)-(5)</t>
  </si>
  <si>
    <t>(7) = (6)-(3)</t>
  </si>
  <si>
    <t>(8) = (7)/(3)</t>
  </si>
  <si>
    <t>Fonds, apports et dotations</t>
  </si>
  <si>
    <t>Fonds associatifs avec droit de reprise (établissements privés)</t>
  </si>
  <si>
    <t>Ecarts de réévaluation (établissements privés)</t>
  </si>
  <si>
    <t>Réserves</t>
  </si>
  <si>
    <t xml:space="preserve">TOTAL </t>
  </si>
  <si>
    <t>Subventions d'équipement transférables</t>
  </si>
  <si>
    <t>Autres subventions d'investissement (établissements privés)</t>
  </si>
  <si>
    <t>Subventions d'investissement inscrites au compte de résultat</t>
  </si>
  <si>
    <t>Provisions réglementées destinées à renforcer la couverture du BFR - Dotation par recours à l'emprunt</t>
  </si>
  <si>
    <t>Provisions réglementées pour renouvellement des immobilisations</t>
  </si>
  <si>
    <t>Provisions réglementées relatives aux autres éléments d'actif (établissements privés)</t>
  </si>
  <si>
    <t>Amortissements dérogatoires</t>
  </si>
  <si>
    <t>Provision spéciale de réévaluation (établissements privés)</t>
  </si>
  <si>
    <t>Plus-values réinvesties (établissements privés)</t>
  </si>
  <si>
    <t>Autres provisions réglementées</t>
  </si>
  <si>
    <t>dont réserves des plus values nettes d'actif immobilisé (éts privés)</t>
  </si>
  <si>
    <t>dont réserves des plus values nettes d'actif circulant (éts privés)</t>
  </si>
  <si>
    <t>Provisions pour risques</t>
  </si>
  <si>
    <t>Provisions pour risques et charges sur emprunts (éts publics)</t>
  </si>
  <si>
    <t>Provisions pour pensions et obligations similaires (éts privés)</t>
  </si>
  <si>
    <t>Provisions pour impôts (éts privés)</t>
  </si>
  <si>
    <t>Provisions pour charges à répartir sur plusieurs exercices</t>
  </si>
  <si>
    <t>Autres provisions pour charges</t>
  </si>
  <si>
    <t>(*) Hors réserve de trésorerie et réserves de compensation</t>
  </si>
  <si>
    <t>4.2.1.2. Section d'investissement : tableau des emplois (suite)</t>
  </si>
  <si>
    <t>Remboursements des dettes financières</t>
  </si>
  <si>
    <t>Emprunts obligataires (établissements publics)</t>
  </si>
  <si>
    <t>Emprunts auprès des établissements de crédit</t>
  </si>
  <si>
    <t>Dépôts et cautionnements reçus</t>
  </si>
  <si>
    <t>Refinancement de la dette</t>
  </si>
  <si>
    <t>Emprunts et dettes assortis de conditions particulières</t>
  </si>
  <si>
    <t>Autres emprunts et dettes assimilées</t>
  </si>
  <si>
    <t>Primes de remboursement des obligations</t>
  </si>
  <si>
    <t>Dettes rattachées à des participations (établissements privés)</t>
  </si>
  <si>
    <t>Dettes rattachées à des participations (groupe)</t>
  </si>
  <si>
    <t>Dettes rattachées à des participations (hors groupe)</t>
  </si>
  <si>
    <t>Dettes rattachées à des sociétés en participation</t>
  </si>
  <si>
    <t>Comptes de liaison (en emplois)</t>
  </si>
  <si>
    <t>Comptes de liaison affectés à l'investissement (uniquement)</t>
  </si>
  <si>
    <t>Fonds dédiés (établissements privés)</t>
  </si>
  <si>
    <t>Fonds dédiés sur subvention de fonctionnement</t>
  </si>
  <si>
    <t>Fonds dédiés sur dons manuels affectés</t>
  </si>
  <si>
    <t>Fonds dédiés sur legs et donations affectés</t>
  </si>
  <si>
    <t>Frais d'établissement</t>
  </si>
  <si>
    <r>
      <t>Frais d'étude, de recherche, de développement et frais d'insertion</t>
    </r>
    <r>
      <rPr>
        <strike/>
        <sz val="10"/>
        <color indexed="10"/>
        <rFont val="Arial"/>
        <family val="2"/>
      </rPr>
      <t/>
    </r>
  </si>
  <si>
    <t>Concessions et droits similaires, brevets, licences, marques et procédés, droits et valeurs similaires</t>
  </si>
  <si>
    <t>Droit au bail (établissements privés)</t>
  </si>
  <si>
    <t>Fonds commercial (établissements privés)</t>
  </si>
  <si>
    <t>Autres immobilisations incorporelles</t>
  </si>
  <si>
    <t>4.2.1.3. Section d'investissement : tableau des emplois (suite)</t>
  </si>
  <si>
    <t>Acquisition d'éléments de l'actif immobilisé (suite)</t>
  </si>
  <si>
    <t>Terrains</t>
  </si>
  <si>
    <t>Agencements et aménagements des terrains, plantations à demeure</t>
  </si>
  <si>
    <t>Constructions sur sol propre</t>
  </si>
  <si>
    <t>Constructions sur sol d'autrui</t>
  </si>
  <si>
    <r>
      <t>Installations techniques, matériel et outillage</t>
    </r>
    <r>
      <rPr>
        <strike/>
        <sz val="10"/>
        <color indexed="10"/>
        <rFont val="Arial"/>
        <family val="2"/>
      </rPr>
      <t/>
    </r>
  </si>
  <si>
    <t>Collections, œuvres d'art</t>
  </si>
  <si>
    <t>Installations générales, agencements, aménagements divers</t>
  </si>
  <si>
    <t>Matériel de transport</t>
  </si>
  <si>
    <t>Matériel de bureau et matériel informatique</t>
  </si>
  <si>
    <t>Mobilier</t>
  </si>
  <si>
    <t>Cheptel</t>
  </si>
  <si>
    <t>Autres immobilisations corporelles</t>
  </si>
  <si>
    <t>Installations techniques, matériel et outillage</t>
  </si>
  <si>
    <t>Droits des propriétaires / Droits de l'affectant</t>
  </si>
  <si>
    <t>Terrains, agencements et aménagements de terrains</t>
  </si>
  <si>
    <t>Immobilisations incorporelles en cours</t>
  </si>
  <si>
    <t>Immobilisations en cours - Part investissement PPP (partenariat public privé)</t>
  </si>
  <si>
    <t>Avances et acomptes versés sur commandes d'immobilisations incorporelles</t>
  </si>
  <si>
    <t>Avances et acomptes versés sur commandes d'immobilisations corporelles</t>
  </si>
  <si>
    <t>Immobilisations affectées, concédées ou mises à disposition (établissements publics)</t>
  </si>
  <si>
    <t>4.2.1.4. Section d'investissement : tableau des emplois (suite)</t>
  </si>
  <si>
    <t>Titres immobilisés (droit de propriété)</t>
  </si>
  <si>
    <t>Titres immobilisés (droit de créance)</t>
  </si>
  <si>
    <t>Comptes de placement (long terme)</t>
  </si>
  <si>
    <t>Prêts</t>
  </si>
  <si>
    <t>Dépôts et cautionnements versés</t>
  </si>
  <si>
    <t>Créances diverses</t>
  </si>
  <si>
    <t>Intérêts courus</t>
  </si>
  <si>
    <t>Versements restant à effectuer sur titres immobilisés non libérés (établissements privés)</t>
  </si>
  <si>
    <t>Amortissements des immobilisations incorporelles</t>
  </si>
  <si>
    <t>Amortissements des terrains de gisement</t>
  </si>
  <si>
    <t>Amortissements des agencements et aménagements des terrains, plantations à demeure</t>
  </si>
  <si>
    <t>Amortissements des constructions sur sol propre</t>
  </si>
  <si>
    <t>Amortissements des constructions sur sol d'autrui</t>
  </si>
  <si>
    <t>Amortissements des installations techniques, matériel et outillage</t>
  </si>
  <si>
    <t>Amortissements des autres immobilisations corporelles</t>
  </si>
  <si>
    <t>Amortissements des immobilisations reçues en affectation (Etablissements publics)</t>
  </si>
  <si>
    <t>4.2.1.5. Section d'investissement : tableau des emplois (suite et fin)</t>
  </si>
  <si>
    <t>Autres dépréciation des immobilisations (reprises)</t>
  </si>
  <si>
    <t>Dépréciation des immobilisations incorporelles</t>
  </si>
  <si>
    <t>Dépréciation des immobilisations corporelles</t>
  </si>
  <si>
    <t>Dépréciation des immobilisations reçues en affectation (établissements publics)</t>
  </si>
  <si>
    <t>Dépréciation des immobilisations en cours</t>
  </si>
  <si>
    <t>Dépréciation des participations et créances rattachées à des participations</t>
  </si>
  <si>
    <t>Dépréciation des autres immobilisations financières</t>
  </si>
  <si>
    <t>Dépréciation des stocks et en-cours</t>
  </si>
  <si>
    <t>Résultat d'investissement reporté (déficit)</t>
  </si>
  <si>
    <t>Excédent d'investissement</t>
  </si>
  <si>
    <t>4.2.2.1. Section d'investissement : tableau des ressources</t>
  </si>
  <si>
    <t>Titres émis (ESSMS publics) / Mouvements du compte (ESSMS privés)</t>
  </si>
  <si>
    <t>Titres en réduction (ESSMS publics)</t>
  </si>
  <si>
    <t>Réserves (*)</t>
  </si>
  <si>
    <t xml:space="preserve">   TOTAL </t>
  </si>
  <si>
    <t>Subventions d'investissement transférables</t>
  </si>
  <si>
    <t>Provisions</t>
  </si>
  <si>
    <t>Provisions pour risques et charges sur emprunt (éts publics)</t>
  </si>
  <si>
    <t>4.2.2.2. Section d'investissement : tableau des ressources (suite)</t>
  </si>
  <si>
    <t>Emprunts auprès des établissements de crédits</t>
  </si>
  <si>
    <t>Comptes de liaison (en ressources)</t>
  </si>
  <si>
    <t>Frais d'étude, de recherche, de développement et frais d'insertion</t>
  </si>
  <si>
    <t>4.2.2.3.Section d'investissement : tableau des ressources (suite)</t>
  </si>
  <si>
    <t>Immobilisations (sorties) - suite</t>
  </si>
  <si>
    <t>Agencements et aménagements de terrains, plantations à demeure</t>
  </si>
  <si>
    <t>4.2.2.4.Section d'investissement : tableau des ressources (suite)</t>
  </si>
  <si>
    <t>4.2.2.5.Section d'investissement : tableau des ressources (suite et fin)</t>
  </si>
  <si>
    <t>Amortissements des agencements et des aménagements des terrains, plantations à demeure</t>
  </si>
  <si>
    <t>Amortissement des immobilisations reçues en affectation (établissements publics)</t>
  </si>
  <si>
    <t>Dépréciations des comptes de tiers (dotations)</t>
  </si>
  <si>
    <t>Résultats d'investissement reporté (excédent)</t>
  </si>
  <si>
    <t>Déficit d'investissement</t>
  </si>
  <si>
    <t>4.3.1 Tableau des amortissements</t>
  </si>
  <si>
    <t>Amortissements cumulés au 31 décembre N-1</t>
  </si>
  <si>
    <t>Dotations de l'exercice</t>
  </si>
  <si>
    <t>Diminutions résultant des sorties de l'exercice</t>
  </si>
  <si>
    <t>Amortissements cumulés au 31 décembre N</t>
  </si>
  <si>
    <t>(4) = (1) + (2) - (3)</t>
  </si>
  <si>
    <t>Frais d'études, de recherche et de développement, et frais d'insertion</t>
  </si>
  <si>
    <t>Amortissements des immobilisations corporelles</t>
  </si>
  <si>
    <t>Amortissement des terrains de gisement</t>
  </si>
  <si>
    <t>dont :  Matériel de transport</t>
  </si>
  <si>
    <t>Matériel de bureau</t>
  </si>
  <si>
    <t>Matériel informatique</t>
  </si>
  <si>
    <t xml:space="preserve">4.3.2 Tableau des provisions, des dépréciations, des fonds dédiés et des réserves de compensation </t>
  </si>
  <si>
    <t>Montant au 31 décembre N-1</t>
  </si>
  <si>
    <t>Reprises de l'exercice</t>
  </si>
  <si>
    <t>Montant au 31 décembre N</t>
  </si>
  <si>
    <t>Réserves de compensation</t>
  </si>
  <si>
    <t>Réserve de compensation des déficits d'exploitation</t>
  </si>
  <si>
    <t>Réserve de compensation des charges d'amortissement</t>
  </si>
  <si>
    <t>Provisions réglementées</t>
  </si>
  <si>
    <t>Provisions réglementées destinées à la couverture du besoin en fonds de roulement</t>
  </si>
  <si>
    <t>dont réserves des plus values nettes d'actif immobilisé (établissements privés)</t>
  </si>
  <si>
    <t>dont réserves des plus values nettes d'actif circulant (établissements privés)</t>
  </si>
  <si>
    <t>Provisions pour risques et charges sur emprunts (établissements publics)</t>
  </si>
  <si>
    <t>Provisions pour pensions et obligations similaires (établissements privés)</t>
  </si>
  <si>
    <t>Provisions pour impôts (établissements privés)</t>
  </si>
  <si>
    <t xml:space="preserve"> Dépréciations</t>
  </si>
  <si>
    <t>Dépréciation des immobilisations</t>
  </si>
  <si>
    <t>Dépréciation des comptes de tiers</t>
  </si>
  <si>
    <t>Dépréciation des comptes financiers</t>
  </si>
  <si>
    <t>Fonds dédiés (établissements privés uniquement)</t>
  </si>
  <si>
    <t xml:space="preserve">   TOTAL GENERAL</t>
  </si>
  <si>
    <t>4.3.3.1 Tableau des emprunts en cours (établissements et services sociaux et médico-sociaux - privés)</t>
  </si>
  <si>
    <t>Organisme prêteur</t>
  </si>
  <si>
    <t>Date de souscription</t>
  </si>
  <si>
    <t>Durée (années)</t>
  </si>
  <si>
    <t>Taux %</t>
  </si>
  <si>
    <t>Capital emprunté</t>
  </si>
  <si>
    <t>Dette en fin d'exercice précédent</t>
  </si>
  <si>
    <t>Remboursement du capital de l'année N</t>
  </si>
  <si>
    <t>Montant des intérêts de l'année N</t>
  </si>
  <si>
    <t>Capital</t>
  </si>
  <si>
    <t>Intérêt</t>
  </si>
  <si>
    <t>4.3.3.2.1. Information générale sur l'état de la dette financière (hors crédits de trésorerie) - ESSMS publics</t>
  </si>
  <si>
    <t>N° Compte</t>
  </si>
  <si>
    <t>Dette en fin d'exercice N-1 (1)</t>
  </si>
  <si>
    <t>Exercice N</t>
  </si>
  <si>
    <t>Nouveaux emprunts (2)</t>
  </si>
  <si>
    <t>Remboursements en capital (3)</t>
  </si>
  <si>
    <t>Dette en fin d'exercice N (4)</t>
  </si>
  <si>
    <t>C/163 Emprunts obligataires</t>
  </si>
  <si>
    <t>C/164 Emprunts auprès des établissements de crédit</t>
  </si>
  <si>
    <t>C/ 1641 Emprunts en euros</t>
  </si>
  <si>
    <t>C/ 1643 Emprunts en devises</t>
  </si>
  <si>
    <t>C/ 1644 Emprunts assortis d'une option de tirage sur ligne de trésorerie</t>
  </si>
  <si>
    <t>C/167 Emprunts et dettes assortis de conditions particulières</t>
  </si>
  <si>
    <t>C/ 1675 Dettes Partenariats public-privé</t>
  </si>
  <si>
    <t>C/ 1678 Autres emprunts et dettes assortis de conditions particulières</t>
  </si>
  <si>
    <t>C/168 Autres emprunts et dettes assimilées (sauf ICNE*)</t>
  </si>
  <si>
    <t>C/1681 Autres emprunts</t>
  </si>
  <si>
    <t>C/1687 Autres dettes</t>
  </si>
  <si>
    <r>
      <t xml:space="preserve">(1): Balance de sortie N-1                       </t>
    </r>
    <r>
      <rPr>
        <i/>
        <sz val="8"/>
        <rFont val="Arial"/>
        <family val="2"/>
      </rPr>
      <t>* ICNE : intérêts courus non échus</t>
    </r>
  </si>
  <si>
    <t>(3): Masses créditrices de N</t>
  </si>
  <si>
    <t>(2): Masses débitrices de N</t>
  </si>
  <si>
    <t>(4): Balance de sortie N</t>
  </si>
  <si>
    <r>
      <t>Récapitulatif par prêteur</t>
    </r>
    <r>
      <rPr>
        <b/>
        <strike/>
        <sz val="10"/>
        <color indexed="10"/>
        <rFont val="Arial"/>
        <family val="2"/>
      </rPr>
      <t/>
    </r>
  </si>
  <si>
    <t>Prêteur</t>
  </si>
  <si>
    <t>Encours au 31/12/N</t>
  </si>
  <si>
    <t>Profil d'extinction de la dette financière existant au 31 décembre N</t>
  </si>
  <si>
    <t>Exercice</t>
  </si>
  <si>
    <t>Remboursement en capital **</t>
  </si>
  <si>
    <t>Capital restant dû</t>
  </si>
  <si>
    <t xml:space="preserve">N </t>
  </si>
  <si>
    <t>N+1</t>
  </si>
  <si>
    <t>N+2</t>
  </si>
  <si>
    <t>N+3</t>
  </si>
  <si>
    <t>N+4</t>
  </si>
  <si>
    <t>N+5</t>
  </si>
  <si>
    <t>N…</t>
  </si>
  <si>
    <t>** Opérations réelles correspondant à des décaissements effectifs</t>
  </si>
  <si>
    <t>4.3.3.2.2. Informations complémentaires sur l'état de la dette financière (hors crédits de trésorerie) (1/2) - ESSMS publics</t>
  </si>
  <si>
    <t>CARACTERISTIQUES GENERALES A L'ORIGINE DU CONTRAT</t>
  </si>
  <si>
    <t xml:space="preserve">NIVEAU
 DE RISQUE </t>
  </si>
  <si>
    <t>Numéro de contrat</t>
  </si>
  <si>
    <t>Établis-sement de crédit</t>
  </si>
  <si>
    <t>Date de signature du contrat</t>
  </si>
  <si>
    <t>Date de consoli-dation du prêt</t>
  </si>
  <si>
    <t xml:space="preserve">Montant nominal contractuel </t>
  </si>
  <si>
    <t>Type de taux d'intérêt</t>
  </si>
  <si>
    <t xml:space="preserve">Formule de calcul du taux d'intérêt </t>
  </si>
  <si>
    <t>Taux d'intérêt</t>
  </si>
  <si>
    <t>Taux actuariel</t>
  </si>
  <si>
    <t>Devise</t>
  </si>
  <si>
    <t>Modalités de rembour-sement du capital</t>
  </si>
  <si>
    <t>Périodicité de rembour-sement du capital</t>
  </si>
  <si>
    <t>Rembour-sement anticipé (oui / non)</t>
  </si>
  <si>
    <t>Montant des pénalités de rembour-sement anticipé</t>
  </si>
  <si>
    <t>Couverture  (oui / non)</t>
  </si>
  <si>
    <t>Niveau de risque</t>
  </si>
  <si>
    <t>Si risque &gt; 2A</t>
  </si>
  <si>
    <t>Date de passage en phase structurée</t>
  </si>
  <si>
    <t>Date d'échéance de la phase structurée</t>
  </si>
  <si>
    <t>Formule de calcul de la phase structurée</t>
  </si>
  <si>
    <t xml:space="preserve">C/168 Autres emprunts et dettes assimilées </t>
  </si>
  <si>
    <t>1 : Date à partir de laquelle les fonds sont amortis</t>
  </si>
  <si>
    <t>2 : Montant emprunté à l'origine</t>
  </si>
  <si>
    <t>3 :  F: fixe; V : variable; C : complexe (c'est-à-dire un taux variable qui n'est pas seulement défini comme la simple addition d'un taux usuel de référence et d'une marge exprimée en points de pourcentage)</t>
  </si>
  <si>
    <t>4 : Indiquer la formule de calcul du taux d'intérêt lorsque celui-ci est complexe, ou, en l'absence de taux d'intérêt complexe, référence fixe ou variable du taux d'intérêt (ex : euribor 3 mois)</t>
  </si>
  <si>
    <t xml:space="preserve">5 : Taux servant de base pour le calcul des intérêts de l'emprunt ; taux à exprimer en pourcentage </t>
  </si>
  <si>
    <t>6 : I : in fine ; P : progressif ; AC : annuités constantes ; D: dégressif ; V: variable</t>
  </si>
  <si>
    <t xml:space="preserve">7 : A :annuelle ; T : trimestriel ; M : mensuel </t>
  </si>
  <si>
    <t xml:space="preserve">8 : Si l'emprunt fait l'objet d'une opération de couverture, il convient de compléter les tableaux sur les opérations de couverture </t>
  </si>
  <si>
    <t>9 : Catégorie d’emprunt prévue dans la charte « Gissler »</t>
  </si>
  <si>
    <t>10 : Date de la première échéance payée sur la phase structurée</t>
  </si>
  <si>
    <t>11 : Date de la dernière échéance payée sur la phase structurée</t>
  </si>
  <si>
    <t>12 : Indiquer la formule entière du calcul du taux en phase structurée</t>
  </si>
  <si>
    <t>4.3.3.2.3. Informations complémentaires sur l'état de la dette financière (hors crédits de trésorerie) (2/2) - ESSMS publics</t>
  </si>
  <si>
    <t>CARACTERISTIQUES GENERALES DU CONTRAT AU 31/12/N</t>
  </si>
  <si>
    <t>Annuité de l'exercice</t>
  </si>
  <si>
    <t>Remboursement anticipé</t>
  </si>
  <si>
    <t>Couverture</t>
  </si>
  <si>
    <t xml:space="preserve">Echéance de l'exercice  – capital </t>
  </si>
  <si>
    <t>Echéance de l'exercice – intérêts</t>
  </si>
  <si>
    <t>Montant remboursé en N</t>
  </si>
  <si>
    <t>Valorisation du coût de sortie au 31/12/N</t>
  </si>
  <si>
    <t>Au 31/12/N</t>
  </si>
  <si>
    <t>Au 31/12/N-1</t>
  </si>
  <si>
    <t>1 :  Pour la dernière échéance payée sur l'exercice N, indiquer : F: fixe; V : variable; C : complexe (c'est-à-dire un taux variable qui n'est pas seulement défini comme la simple addition d'un taux usuel de référence et d'une marge exprimée en points de pourcentage)</t>
  </si>
  <si>
    <t>2 :  Pour la dernière échéance payée sur l'exercice N, indiquer la formule de calcul du taux d'intérêt lorsque celui-ci est complexe, ou, en l'absence de taux d'intérêt complexe, référence fixe ou variable du taux d'intérêt (ex : euribor 3 mois)</t>
  </si>
  <si>
    <t xml:space="preserve">3 :  Pour la dernière échéance payée sur l'exercice N, indiquer le taux d'intérêt en pourcentage </t>
  </si>
  <si>
    <t>4 : Taux effectif de l'emprunt d'une durée d'un an dont les intérêts sont payés à l'échéance d'un an</t>
  </si>
  <si>
    <t>5 : Montant remboursé en cas de remboursement anticipé partiel</t>
  </si>
  <si>
    <t>6 : Inscrire le montant des pénalités de remboursement anticipé payé en N</t>
  </si>
  <si>
    <t xml:space="preserve">7 : En cas d'opération de couverture, indiquer le montant couvert </t>
  </si>
  <si>
    <t>4.3.3.2.4. Etat des crédits de trésorerie - ESSMS publics</t>
  </si>
  <si>
    <t>Date d'autorisation de la ligne</t>
  </si>
  <si>
    <t>Montant maximum autorisé au 1/01/N</t>
  </si>
  <si>
    <t>Montant des tirages N</t>
  </si>
  <si>
    <t>Montant des remboursements N</t>
  </si>
  <si>
    <t>Encours restant dû au 31/12/N</t>
  </si>
  <si>
    <t>Remboursement du tirage</t>
  </si>
  <si>
    <t>Intérêts</t>
  </si>
  <si>
    <t xml:space="preserve">C/519 crédit de trésorerie </t>
  </si>
  <si>
    <t xml:space="preserve">C/5193 lignes de crédit de trésorerie </t>
  </si>
  <si>
    <t>C/ 51931 Lignes de crédit de trésorerie</t>
  </si>
  <si>
    <t>C/ 51932 Lignes de crédit de trésorerie liées à un emprunt</t>
  </si>
  <si>
    <t>1 : Y compris les commissions de non utilisation et autres frais payés sur l'exercice au titre de la ligne de trésorerie</t>
  </si>
  <si>
    <t>4.3.3.2.5. Informations complémentaires sur l'état de la dette financière à moyen et long terme - Typologie de l'encours de dette (*) - ESSMS publics</t>
  </si>
  <si>
    <t>Structure</t>
  </si>
  <si>
    <t>Indices sous-jacents</t>
  </si>
  <si>
    <t>Indices zone euro</t>
  </si>
  <si>
    <t>Indice inflation française ou zone euro ou écart entre ces indices</t>
  </si>
  <si>
    <t>Ecarts d'indices zone euro</t>
  </si>
  <si>
    <t>Indices hors zone euro ou écarts d'indices dont l'un est un indice hors zone euro</t>
  </si>
  <si>
    <t>Ecarts d'indices hors zone euro</t>
  </si>
  <si>
    <t>Autres indices</t>
  </si>
  <si>
    <t>(A) Taux fixe simple. Taux variable simple. Echange de taux structuré contre taux variable ou taux fixe (sens unique). Taux variable simple plafonné (cap) ou encadré (tunnel)</t>
  </si>
  <si>
    <t>Nombre de produits</t>
  </si>
  <si>
    <t>% de l'encours</t>
  </si>
  <si>
    <t>Montant en euros</t>
  </si>
  <si>
    <t>(B) Barrière simple. Pas d'effet de levier</t>
  </si>
  <si>
    <t>(C) Option d'échange (swaption)</t>
  </si>
  <si>
    <t>(D) Multiplicateur jusqu'à 3;
multiplicateur jusqu'à 5
capé</t>
  </si>
  <si>
    <t>( E) Multiplicateur jusqu'à 5</t>
  </si>
  <si>
    <t>(F) Autres types de structures</t>
  </si>
  <si>
    <t>(*) Cette annexe retrace le stock de la dette financière au 31/12/N après opérations de couverture éventuelles.</t>
  </si>
  <si>
    <t xml:space="preserve"> 4.3.3.2.6. Informations complémentaires sur l'état de la dette financière à moyen et long terme  - Détail des opérations de couverture - ESSMS publics</t>
  </si>
  <si>
    <t>(page 1/2)</t>
  </si>
  <si>
    <t>Emprunts couverts</t>
  </si>
  <si>
    <t>Instrument de couverture</t>
  </si>
  <si>
    <t>Emprunts couverts  (pour chaque ligne, indiquer le numéro de contrat)</t>
  </si>
  <si>
    <t>Capital restant dû au 31/12/N</t>
  </si>
  <si>
    <t>Formule de calcul du taux d'intérêt (avant couverture)</t>
  </si>
  <si>
    <t>Niveau de risque selon la charte "Gissler"</t>
  </si>
  <si>
    <t>Organisme cocontractant</t>
  </si>
  <si>
    <t>N° de contrat</t>
  </si>
  <si>
    <t>Type de couverture</t>
  </si>
  <si>
    <t>Nature de la couverture (change ou taux)</t>
  </si>
  <si>
    <t>Capital restant dû couvert au 31/12/N</t>
  </si>
  <si>
    <t>Date début de contrat</t>
  </si>
  <si>
    <t>Date fin de contrat</t>
  </si>
  <si>
    <t>Niveau de risque selon la charte "Gissler" après couverture</t>
  </si>
  <si>
    <t>Taux fixe (total)</t>
  </si>
  <si>
    <t>….</t>
  </si>
  <si>
    <t>Taux variable simple (total)</t>
  </si>
  <si>
    <t>…</t>
  </si>
  <si>
    <t>Taux complexe (total)</t>
  </si>
  <si>
    <t>1 : Classer les emprunts selon le type de taux avant couverture</t>
  </si>
  <si>
    <t>2 : Pour la dernière échéance payée sur l'exercice, indiquer la formule de calcul du taux d'intérêt lorsque celui-ci est complexe, sinon la référence fixe ou variable du taux d'intérêt</t>
  </si>
  <si>
    <t>3 : Indiquer s'il s'agit d'un swap, d'une option (cap, floor, tunnel, swaption)</t>
  </si>
  <si>
    <t>(page 2/2)</t>
  </si>
  <si>
    <t>Instrument de couverture (swap de taux)</t>
  </si>
  <si>
    <t>Instrument de couverture (option)</t>
  </si>
  <si>
    <t>Taux payé</t>
  </si>
  <si>
    <t>Taux reçu</t>
  </si>
  <si>
    <t>Niveau de l'option (en taux)</t>
  </si>
  <si>
    <t>Primes (en taux)</t>
  </si>
  <si>
    <t>Type de taux</t>
  </si>
  <si>
    <t>Formule de calcul du taux d'intérêt</t>
  </si>
  <si>
    <t>Montant des intérêts payés sur l'exercice</t>
  </si>
  <si>
    <t>Montant des intérêts reçus sur l'exercice</t>
  </si>
  <si>
    <t>reçues</t>
  </si>
  <si>
    <t>payées</t>
  </si>
  <si>
    <t>2 : F: fixe; V : variable; C : complexe</t>
  </si>
  <si>
    <t>3 : Pour la dernière échéance payée sur l'exercice, indiquer la formule de calcul du taux d'intérêt lorsque celui-ci est complexe, sinon la référence fixe ou variable du taux d'intérêt</t>
  </si>
  <si>
    <t>4 : Pour la dernière échéance payée sur l'exercice, indiquer le taux d'intérêt en pourcentage</t>
  </si>
  <si>
    <t>4.3.3.2.7. Informations complémentaires sur l'état de la dette financière à moyen et long terme - Emprunts refinancés ou renégociés au cours de l'année N - ESSMS publics</t>
  </si>
  <si>
    <t>N° du contrat d'emprunt initial</t>
  </si>
  <si>
    <t>Date de signature du contrat initial</t>
  </si>
  <si>
    <t>Organisme prêteur du contrat initial</t>
  </si>
  <si>
    <t>N° du contrat refinancé</t>
  </si>
  <si>
    <t>Date de refinancement / renégociation</t>
  </si>
  <si>
    <t>Date de la 1ère échéance du prêt refinancé / renégocié</t>
  </si>
  <si>
    <t>Organisme prêteur du contrat refinancé</t>
  </si>
  <si>
    <t>Durée résiduelle en années (1)</t>
  </si>
  <si>
    <t>Taux (2)</t>
  </si>
  <si>
    <t>Capital restant dû à la date de refinancement (5)</t>
  </si>
  <si>
    <t>Profil d'amortissement (6)</t>
  </si>
  <si>
    <t>Pénalités de sortie payées</t>
  </si>
  <si>
    <t>Contrat initial</t>
  </si>
  <si>
    <t>Contrat refinancé / renégocié</t>
  </si>
  <si>
    <t>Contrat refinancé (7)</t>
  </si>
  <si>
    <t>Dont autofinancé</t>
  </si>
  <si>
    <t>Dont capitalisé</t>
  </si>
  <si>
    <t>Type de taux (3)</t>
  </si>
  <si>
    <t>Formule de calcul du taux (4)</t>
  </si>
  <si>
    <t>Niveau de risque (Charte "Gissler")</t>
  </si>
  <si>
    <t>1: Durée résiduelle au 31/12/N</t>
  </si>
  <si>
    <t>2: Taux à la date de refinancement ou de renégociation</t>
  </si>
  <si>
    <t>3: F: fixe; V: variable simple; C: complexe (c'est-à-dire taux variable qui n'est pas seulement défini comme la simple addition d'un taux usuel de référence et d'une marge exprimée en points de pourcentage)</t>
  </si>
  <si>
    <t>4: Indiquer la formule entière du calcul du taux; si le taux est complexe, indiquer la formule de la phase structurée</t>
  </si>
  <si>
    <t>5: Le refinancement peut porter sur une partie seulement du prêt, les capitaux restant dus au titre du contrat initial et refinancé peuvent être différents</t>
  </si>
  <si>
    <t>6: AC: amortissement constant, P: progressif; D: dégressif; F: in fine; V: variable.</t>
  </si>
  <si>
    <t>7: Le total de la colonne doit correspondre au montant comptabilisé au compte 166 sur l'exercice (crédit ou débit). Ce compte est utilisé pour enregistrer les opérations de réaménagement (refinancement ou renégociation)</t>
  </si>
  <si>
    <t>4.3.3.2.8. Echéancier flux de trésorerie - ESSMS publics</t>
  </si>
  <si>
    <t xml:space="preserve">Catégories d'emprunts </t>
  </si>
  <si>
    <t>Échéancier</t>
  </si>
  <si>
    <t>1 an</t>
  </si>
  <si>
    <t>2 ans</t>
  </si>
  <si>
    <t xml:space="preserve">3 ans </t>
  </si>
  <si>
    <t>4 ans</t>
  </si>
  <si>
    <t xml:space="preserve">5 ans </t>
  </si>
  <si>
    <t xml:space="preserve">+ 5 ans </t>
  </si>
  <si>
    <t>Emprunts non structurés (cotés 1A)</t>
  </si>
  <si>
    <t xml:space="preserve">- capital </t>
  </si>
  <si>
    <t>- intérêts</t>
  </si>
  <si>
    <t>Emprunts structurés - risque limité (cotés 1B, 2B, 2A, 3A, 3B et 3C)</t>
  </si>
  <si>
    <t>Emprunts structurés - risque élevé (non cités ci-dessus)</t>
  </si>
  <si>
    <t>Emprunts structurés - Hors Charte "Gissler" (6H)</t>
  </si>
  <si>
    <t>Total toutes catégories</t>
  </si>
  <si>
    <t>5.1.1 Charges de la section d’exploitation</t>
  </si>
  <si>
    <t>Réel accepté N-1</t>
  </si>
  <si>
    <t>Virements de crédits et DM</t>
  </si>
  <si>
    <t>dont charges financées par CNR</t>
  </si>
  <si>
    <t>Dépenses réalisées</t>
  </si>
  <si>
    <t>Retenu par l'autorité de tarification</t>
  </si>
  <si>
    <t>GROUPE I : DEPENSES AFFERENTES A L'EXPLOITATION COURANTE</t>
  </si>
  <si>
    <t>En %</t>
  </si>
  <si>
    <t>ACHATS</t>
  </si>
  <si>
    <t>(4) = (2) +(3)</t>
  </si>
  <si>
    <t xml:space="preserve">(5) </t>
  </si>
  <si>
    <t>(6) = (5) - (4)</t>
  </si>
  <si>
    <t>(7) = (6)/(4)</t>
  </si>
  <si>
    <t>Achats stockés de matières premières et de fournitures</t>
  </si>
  <si>
    <t>Achats stockés - autres approvisionnements</t>
  </si>
  <si>
    <t xml:space="preserve">Variation des stocks </t>
  </si>
  <si>
    <t xml:space="preserve">Achats non stockés de matières et fournitures </t>
  </si>
  <si>
    <t>Achats de marchandises</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</si>
  <si>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</si>
  <si>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</si>
  <si>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</si>
  <si>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</si>
  <si>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</si>
  <si>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</si>
  <si>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 </t>
  </si>
  <si>
    <t xml:space="preserve">AUTRES SERVICES EXTERIEURS </t>
  </si>
  <si>
    <t>Transports de biens</t>
  </si>
  <si>
    <t>6242</t>
  </si>
  <si>
    <t>Transports d'usagers</t>
  </si>
  <si>
    <t>Transports collectifs du personnel</t>
  </si>
  <si>
    <t>Transports divers</t>
  </si>
  <si>
    <t>Déplacements, missions et réceptions</t>
  </si>
  <si>
    <t>Frais postaux et frais de télécommunications</t>
  </si>
  <si>
    <t>Prestations de blanchissage à l'extérieur</t>
  </si>
  <si>
    <t>Prestations d'alimentation à l'extérieur</t>
  </si>
  <si>
    <t>Prestations de nettoyage à l'extérieur</t>
  </si>
  <si>
    <t>Prestations d'informatique à l'extérieur</t>
  </si>
  <si>
    <t>Remboursement de frais</t>
  </si>
  <si>
    <t>Autres prestations</t>
  </si>
  <si>
    <t>TOTAL GROUPE I</t>
  </si>
  <si>
    <t>5.1.1 Charges de la section d’exploitation (suite)</t>
  </si>
  <si>
    <t xml:space="preserve"> GROUPE II : DEPENSES AFFERENTES AU PERSONNEL</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</si>
  <si>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</si>
  <si>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</si>
  <si>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</si>
  <si>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</si>
  <si>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 du personnel non médical</t>
  </si>
  <si>
    <t>Rémunération du personnel médical</t>
  </si>
  <si>
    <t>Rémunération du personnel handicapé</t>
  </si>
  <si>
    <t>Charges de sécurité sociale et de prévoyance</t>
  </si>
  <si>
    <t>Personnes handicapées</t>
  </si>
  <si>
    <t>Autres charges sociales</t>
  </si>
  <si>
    <t>Autres charges de personnel</t>
  </si>
  <si>
    <t>TOTAL GROUPE II</t>
  </si>
  <si>
    <t>Dont montant des provisionnements pour congés à payer</t>
  </si>
  <si>
    <t xml:space="preserve"> GROUPE III : DEPENSES AFFERENTES A LA STRUCTURE </t>
  </si>
  <si>
    <t>Redevances de crédit bail</t>
  </si>
  <si>
    <t>Locations immobilières</t>
  </si>
  <si>
    <t>Locations mobilières</t>
  </si>
  <si>
    <t>Charges locatives et de co-propriété</t>
  </si>
  <si>
    <t>Entretien et réparations sur biens immobiliers</t>
  </si>
  <si>
    <t>Entretien et réparations sur biens mobiliers</t>
  </si>
  <si>
    <t>Maintenance</t>
  </si>
  <si>
    <t>Primes d'assurances</t>
  </si>
  <si>
    <t>Etudes et recherches</t>
  </si>
  <si>
    <t>Divers</t>
  </si>
  <si>
    <t>Information, publications, relations publiques</t>
  </si>
  <si>
    <t>Services bancaires et assimilés</t>
  </si>
  <si>
    <t xml:space="preserve">Autres impôts taxes et versements assimilés  (administration des impôts) </t>
  </si>
  <si>
    <t xml:space="preserve">Autres impôts taxes et versements assimilés  (autres organismes) </t>
  </si>
  <si>
    <t>AUTRES CHARGES DE GESTION COURANTE</t>
  </si>
  <si>
    <t>Redevances pour concessions, brevets, licences, procédés, droits et valeurs similaires</t>
  </si>
  <si>
    <t>Pertes sur créances irrécouvrables</t>
  </si>
  <si>
    <r>
      <t>Quotes-parts de résultat sur opérations faites en commun</t>
    </r>
    <r>
      <rPr>
        <strike/>
        <sz val="10"/>
        <color indexed="10"/>
        <rFont val="Arial"/>
        <family val="2"/>
      </rPr>
      <t/>
    </r>
  </si>
  <si>
    <t>Subventions</t>
  </si>
  <si>
    <t>Charges diverses de gestion courante</t>
  </si>
  <si>
    <t>CHARGES FINANCIERES</t>
  </si>
  <si>
    <t>Charges financières</t>
  </si>
  <si>
    <t>CHARGES EXCEPTIONNELLES</t>
  </si>
  <si>
    <t>Charges exceptionnelles sur opérations de gestion</t>
  </si>
  <si>
    <t>Titres annulés (sur exercices antérieurs) (établissements publics)</t>
  </si>
  <si>
    <t>Valeurs comptables des éléments d'actif cédés</t>
  </si>
  <si>
    <t>Autres charges exceptionnelles</t>
  </si>
  <si>
    <t>5.1.1 Charges de la section d’exploitation (suite et fin)</t>
  </si>
  <si>
    <t xml:space="preserve"> GROUPE III : DEPENSES AFFERENTES A LA STRUCTURE (suite)</t>
  </si>
  <si>
    <t>DOTATIONS AUX AMORTISSEMENTS, AUX DEPRICIATIONS, AUX PROVISIONS ET ENGAGEMENTS</t>
  </si>
  <si>
    <t>Dotations aux amortissements des immobilisations incorporelles et corporelles</t>
  </si>
  <si>
    <t>Dotations aux amortissements des charges d'exploitation à répartir</t>
  </si>
  <si>
    <t>Dotations aux provisions pour risques et charges d'exploitation</t>
  </si>
  <si>
    <t>Dotations aux provisions des immobilisations incorporelles et corporelles</t>
  </si>
  <si>
    <t>Dotations aux dépréciations des actifs circulants</t>
  </si>
  <si>
    <t>Dotations aux amortissements, dépréciations et  provisions : charges financières</t>
  </si>
  <si>
    <t>Dotations aux amortissements, dépréciations et aux provisions : charges exceptionnelles</t>
  </si>
  <si>
    <t>dont dotations aux amortissements exceptionnels des immobilisations</t>
  </si>
  <si>
    <t>dont dotations aux amortissements dérogatoires</t>
  </si>
  <si>
    <t>dont dotations aux provisions réglementées destinées à renforcer la couverture du BFR</t>
  </si>
  <si>
    <t>dont dotations aux provisions règlementées pour renouvellement des immobilisations</t>
  </si>
  <si>
    <t>dont dotations aux provisions réglementées : réserves des plus-values nettes d'actif immobilisé (établissements privés)</t>
  </si>
  <si>
    <t>dont dotations aux provisions réglementées : réserves des plus-values nettes d'actif circulant (établissements privés)</t>
  </si>
  <si>
    <t>dont autres</t>
  </si>
  <si>
    <t>dont dotations aux provisions pour dépréciations exceptionnelles</t>
  </si>
  <si>
    <t>Engagements à réaliser sur ressources affectées (établissements privés)</t>
  </si>
  <si>
    <t>dont engagements à réaliser sur subventions attribuées (établissements privés)</t>
  </si>
  <si>
    <t>dont engagements à réaliser sur dons manuels affectés (établissements privés)</t>
  </si>
  <si>
    <t>dont engagements à réaliser sur legs et donations affectées (établissements privés)</t>
  </si>
  <si>
    <t>TOTAL GROUPE III</t>
  </si>
  <si>
    <t>TOTAL GENERAL (GROUPE I + GROUPE II + GROUPE III)</t>
  </si>
  <si>
    <t>RAN N-1</t>
  </si>
  <si>
    <t>RAN N</t>
  </si>
  <si>
    <t>002</t>
  </si>
  <si>
    <t>Déficit de la section d'exploitation reporté</t>
  </si>
  <si>
    <t>005</t>
  </si>
  <si>
    <t>TOTAL DEPENSES D'EXPLOITATION</t>
  </si>
  <si>
    <t>5.1.2 Produits de la section d'exploitation</t>
  </si>
  <si>
    <t>Total (2)+(3)</t>
  </si>
  <si>
    <t>Recettes réalisées</t>
  </si>
  <si>
    <t>GROUPE I : PRODUITS DE LA TARIFICATION</t>
  </si>
  <si>
    <t>Produits à la charge de l’assurance maladie (hors EHPAD)</t>
  </si>
  <si>
    <t>dont prise en charge au titre des dispositions de l'article L. 242-4 du CASF</t>
  </si>
  <si>
    <t>Produits à la charge de l’Etat</t>
  </si>
  <si>
    <t>Produits à la charge du département (hors EHPAD)</t>
  </si>
  <si>
    <t>Produits à la charge de l’usager (hors EHPAD)</t>
  </si>
  <si>
    <t>Produits des EHPAD - Secteur des personnes âgées</t>
  </si>
  <si>
    <t>dont produits à la charge de l'assurance maladie</t>
  </si>
  <si>
    <t>dont produits à la charge du département</t>
  </si>
  <si>
    <t>dont produits à la charge de l'usager</t>
  </si>
  <si>
    <t>Produits à la charge d’autres financeurs</t>
  </si>
  <si>
    <t>GROUPE II : AUTRES PRODUITS RELATIFS A L'EXPLOITATION</t>
  </si>
  <si>
    <t>Produits sauf 7082</t>
  </si>
  <si>
    <t>Participations forfaitaires des usagers</t>
  </si>
  <si>
    <t>dont forfaits journaliers</t>
  </si>
  <si>
    <t>dont participations prévues au 4° alinéa de l'article L.242-4 du code de l'action sociale et des familles</t>
  </si>
  <si>
    <t>dont participations aux frais de repas et de transport dans les ESAT</t>
  </si>
  <si>
    <t>dont autres participations forfaitaires des usagers</t>
  </si>
  <si>
    <t>Production stockée</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</si>
  <si>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</si>
  <si>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</si>
  <si>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</si>
  <si>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</si>
  <si>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</si>
  <si>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</si>
  <si>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Rabais, remises et ristournes obtenus sur  autres services extérieurs</t>
  </si>
  <si>
    <t>Remboursements sur rémunérations du personnel non médical</t>
  </si>
  <si>
    <t>Remboursements sur rémunérations du personnel  médical</t>
  </si>
  <si>
    <t>Remboursements sur rémunérations des personnes handicapées</t>
  </si>
  <si>
    <t>6459/69/79</t>
  </si>
  <si>
    <t>Remboursements sur charges de sécurité sociale et de prévoyance et sur autres charges sociales</t>
  </si>
  <si>
    <t>Fonds de compensation des cessations anticipées d'activité</t>
  </si>
  <si>
    <t>Intérêts des emprunts et dettes (en recettes)</t>
  </si>
  <si>
    <t>5.1.2 Produits de la section d'exploitation … (suite et fin)</t>
  </si>
  <si>
    <t>GROUPE III :  PRODUITS FINANCIERS ET PRODUITS NON ENCAISSABLES</t>
  </si>
  <si>
    <t>Produits financiers</t>
  </si>
  <si>
    <t xml:space="preserve">PRODUITS EXCEPTIONNELS </t>
  </si>
  <si>
    <t>Produits exceptionnels sur opérations de gestion</t>
  </si>
  <si>
    <t>Mandats annulés (sur exercices antérieurs) ou atteints par la déchéance quadriennale (établissements publics)</t>
  </si>
  <si>
    <t>Produits de cessions d'éléments d'actif</t>
  </si>
  <si>
    <t>Quote-part des subventions d'investissement virée au résultat de l'exercice</t>
  </si>
  <si>
    <t>Autres produits exceptionnels</t>
  </si>
  <si>
    <t>AUTRES PRODUITS</t>
  </si>
  <si>
    <t>Reprises sur amortissements, dépréciations et provisions (à inscrire dans les produits d’exploitation)</t>
  </si>
  <si>
    <t>Reprises sur dépréciations et provisions (à inscrire dans les produits financiers)</t>
  </si>
  <si>
    <t>Reprises sur dépréciations et provisions (à inscrire dans les produits exceptionnels)</t>
  </si>
  <si>
    <t>dont reprises sur amortissements dérogatoires</t>
  </si>
  <si>
    <t>dont reprises sur provisions réglementées destinées à renforcer la couverture du besoin en fonds de roulement</t>
  </si>
  <si>
    <t>dont reprises sur provisions réglementées pour renouvellement des immobilisations</t>
  </si>
  <si>
    <t>dont reprises sur provisions réglementées : réserves des plus-values nettes d’actif immobilisé (établissements privés)</t>
  </si>
  <si>
    <t>dont reprises sur provisions réglementées : réserves des plus-values nettes d’actif circulant (établissements privés)</t>
  </si>
  <si>
    <t>dont autres reprises (sur provisions réglementées)</t>
  </si>
  <si>
    <t>Reprises sur dépréciations exceptionnelles</t>
  </si>
  <si>
    <t>Reprises des ressources non utilisées des exercices antérieurs (établissements privés)</t>
  </si>
  <si>
    <t>Transfert de charges</t>
  </si>
  <si>
    <t>dont transfert de charges d’exploitation</t>
  </si>
  <si>
    <t>dont transfert de charges financières</t>
  </si>
  <si>
    <t>dont transfert de charges exceptionnelles</t>
  </si>
  <si>
    <t>Excédent de la section d'exploitation reporté</t>
  </si>
  <si>
    <t>TOTAL RECETTES D'EXPLOITATION</t>
  </si>
  <si>
    <t xml:space="preserve"> 5.2.1.Tableau de répartition des charges</t>
  </si>
  <si>
    <t>Numéro du compte</t>
  </si>
  <si>
    <t>Montant total du compte</t>
  </si>
  <si>
    <t>Clef de répartition (nature)</t>
  </si>
  <si>
    <t>Unité de répartition 1</t>
  </si>
  <si>
    <t>Unité de répartition 2</t>
  </si>
  <si>
    <t>Unité de répartition 3</t>
  </si>
  <si>
    <t>Total des
charges</t>
  </si>
  <si>
    <t>5.3.1. Tableau des effectifs</t>
  </si>
  <si>
    <t>Catégorie</t>
  </si>
  <si>
    <t xml:space="preserve">Nombre d'agents à temps plein </t>
  </si>
  <si>
    <t>Temps partiel</t>
  </si>
  <si>
    <t>Nombre d'ETP au précédent compte administratif</t>
  </si>
  <si>
    <t>Nombre d'agents</t>
  </si>
  <si>
    <t>Nombre d'ETP</t>
  </si>
  <si>
    <t>(4) = (1) + (2)</t>
  </si>
  <si>
    <t>(5) = (1) + (3)</t>
  </si>
  <si>
    <t>(7) = (5) - (6)</t>
  </si>
  <si>
    <t xml:space="preserve">DIRECTION / ENCADREMENT </t>
  </si>
  <si>
    <t>Equivalent Temps Plein (ETP) moyens annuels rémunérés</t>
  </si>
  <si>
    <t xml:space="preserve">01 : Directeur </t>
  </si>
  <si>
    <t>C'est la moyenne des ETP moyens mensuels. Cette notion fait référence à la fois à la durée de travail dans l'année, et à la quotité de travail dans la semaine.</t>
  </si>
  <si>
    <t>03 : Médecin directeur</t>
  </si>
  <si>
    <t>Par exemple :</t>
  </si>
  <si>
    <t>04 : Directeur adjoint, attaché de direction., économe</t>
  </si>
  <si>
    <t>-          Un salarié qui est rémunéré toute l'année à temps plein compte pour 1 ETP.</t>
  </si>
  <si>
    <t>09 : Educateur spécialisé - encadrement</t>
  </si>
  <si>
    <t>-          Un salarié qui est rémunéré du 1er juillet au 31 décembre à temps plein compte pour 0.5 ETP.</t>
  </si>
  <si>
    <t>10 : Educateur technique - encadrement</t>
  </si>
  <si>
    <t>-          Un salarié qui est rémunéré à mi-temps  toute l'année compte pour 0.5 ETP.</t>
  </si>
  <si>
    <t>11 : Educateur technique spécialisé - encadrement</t>
  </si>
  <si>
    <t>-          Un salarié qui est rémunéré à mi-temps du 1er juillet au 31 décembre à temps plein compte pour 0.25 ETP.</t>
  </si>
  <si>
    <t>12 : Chef d'atelier</t>
  </si>
  <si>
    <t>13 : Assistant de service social - encadrement</t>
  </si>
  <si>
    <t>14 : Educateur de jeunes enfants - encadrement</t>
  </si>
  <si>
    <t>15 : Conseiller en économie sociale - encadrement</t>
  </si>
  <si>
    <t>16 : Chef de service éducatif</t>
  </si>
  <si>
    <t>17 : Cadre infirmier - encadrement</t>
  </si>
  <si>
    <t>18 : Cadre infirmier psychiatrique</t>
  </si>
  <si>
    <t>19 : Autre cadre - pédagogique et social</t>
  </si>
  <si>
    <t>20 : Autre cadre - paramédical</t>
  </si>
  <si>
    <t>21 : Chef de service général/documentaire/informatique</t>
  </si>
  <si>
    <t>ADMINISTRATION / GESTION</t>
  </si>
  <si>
    <t>05 : Agent administratif et de bureau</t>
  </si>
  <si>
    <t>06 : Autre personnel de direction/ gestion /administration</t>
  </si>
  <si>
    <t>SERVICES GENERAUX</t>
  </si>
  <si>
    <t>07 : Agent de service général</t>
  </si>
  <si>
    <t>08 : Ouvrier professionnel</t>
  </si>
  <si>
    <r>
      <t>71 :</t>
    </r>
    <r>
      <rPr>
        <b/>
        <sz val="10"/>
        <rFont val="Arial"/>
        <family val="2"/>
      </rPr>
      <t xml:space="preserve"> </t>
    </r>
    <r>
      <rPr>
        <sz val="10"/>
        <rFont val="Arial"/>
        <family val="2"/>
      </rPr>
      <t>Maîtresse de maison</t>
    </r>
  </si>
  <si>
    <t>72 : Veilleur de nuit </t>
  </si>
  <si>
    <t>RESTAURATION</t>
  </si>
  <si>
    <t>SOCIO-EDUCATIF</t>
  </si>
  <si>
    <t>22 : Educateur scolaire</t>
  </si>
  <si>
    <t>23 : Instituteur spécialisé</t>
  </si>
  <si>
    <t>24 : Instituteur</t>
  </si>
  <si>
    <t>25 : Professeur des écoles</t>
  </si>
  <si>
    <t>26 : Professeur agrégé</t>
  </si>
  <si>
    <t>27 : Professeur enseignement général collège</t>
  </si>
  <si>
    <t>28 : Professeur lycée professionnel</t>
  </si>
  <si>
    <t>29 : Maître-auxiliaire</t>
  </si>
  <si>
    <t>30 : Professeur/moniteur E.P.S.</t>
  </si>
  <si>
    <t>31 : Professeur technique - enseignement professionnel</t>
  </si>
  <si>
    <t>32 : Educateur technique spécialisé</t>
  </si>
  <si>
    <t>33 : Educateur technique</t>
  </si>
  <si>
    <t>34 : Moniteur d'atelier</t>
  </si>
  <si>
    <t>35 : Educateur spécialisé</t>
  </si>
  <si>
    <t>36 : Moniteur éducateur</t>
  </si>
  <si>
    <t>37 : Moniteur de jardin d'enfants</t>
  </si>
  <si>
    <t>38 : Aide médico-psychologique</t>
  </si>
  <si>
    <t>61A : Aide-soignant (sauf SSIAD)</t>
  </si>
  <si>
    <t>39 : Educateur PJJ</t>
  </si>
  <si>
    <t>40 : Assistant de service social</t>
  </si>
  <si>
    <t>41 : Moniteur enseignement ménager</t>
  </si>
  <si>
    <t>42 : Conseiller en économie sociale et familiale</t>
  </si>
  <si>
    <t>43 : Assistante maternelle</t>
  </si>
  <si>
    <t>44 : Personnel d'aide à domicile</t>
  </si>
  <si>
    <t>45 : Travailleur familial</t>
  </si>
  <si>
    <t>46 : Animateur social</t>
  </si>
  <si>
    <t>47 : Autre personnel éducatif.</t>
  </si>
  <si>
    <t>64 : Att. form. éducateur spécialisé</t>
  </si>
  <si>
    <t>65 : Att. form. moniteur éducateur</t>
  </si>
  <si>
    <t>66 : Att. form. médico-psychologique</t>
  </si>
  <si>
    <t>67 : Elève éducateur spécialisé</t>
  </si>
  <si>
    <t>68 : Elève moniteur éducateur</t>
  </si>
  <si>
    <t>69 : Elève aide médico-psychologique</t>
  </si>
  <si>
    <t>MEDICAL</t>
  </si>
  <si>
    <t>48 : Psychiatre</t>
  </si>
  <si>
    <t>49 : Pédiatre</t>
  </si>
  <si>
    <t>50 : Médecin rééducation fonctionnelle</t>
  </si>
  <si>
    <t>51 : Autre spécialiste</t>
  </si>
  <si>
    <t>52 : Médecin généraliste</t>
  </si>
  <si>
    <t>PARAMEDICAL</t>
  </si>
  <si>
    <t>53 : Psychologue</t>
  </si>
  <si>
    <t>54 : Infirmier D.E.</t>
  </si>
  <si>
    <t>55 : Infirmier psychiatrique</t>
  </si>
  <si>
    <t>56 : Masseur kinésithérapeute</t>
  </si>
  <si>
    <t>57 : Ergothérapeute</t>
  </si>
  <si>
    <t>58 : Orthophoniste</t>
  </si>
  <si>
    <t>59 : Orthoptiste</t>
  </si>
  <si>
    <t>60 : Psychomotricien</t>
  </si>
  <si>
    <t>62 : Auxiliaire de puériculture</t>
  </si>
  <si>
    <t>63 : Autre - paramédical diplômé</t>
  </si>
  <si>
    <t xml:space="preserve">70 : Puéricultrice </t>
  </si>
  <si>
    <t>61B : Aide-soignant (pour SSIAD)</t>
  </si>
  <si>
    <t>5.3.2. Tableau des rémunérations : en euros -  Valorisation du tableau des effectifs</t>
  </si>
  <si>
    <t>ETP</t>
  </si>
  <si>
    <t>Budget exécutoire</t>
  </si>
  <si>
    <t>(3) = (2) - (1)</t>
  </si>
  <si>
    <r>
      <t>71 :</t>
    </r>
    <r>
      <rPr>
        <b/>
        <sz val="12"/>
        <rFont val="Arial"/>
        <family val="2"/>
      </rPr>
      <t xml:space="preserve"> </t>
    </r>
    <r>
      <rPr>
        <sz val="10"/>
        <rFont val="Arial"/>
        <family val="2"/>
      </rPr>
      <t>Maîtresse de maison</t>
    </r>
  </si>
  <si>
    <t>5.3.3. Tableau des rémunérations : autres rémunérations et avantages</t>
  </si>
  <si>
    <t>Nature des rémunérations</t>
  </si>
  <si>
    <t>Budget N</t>
  </si>
  <si>
    <t>Emplois aidés (*)</t>
  </si>
  <si>
    <t>Enseignants  (*)</t>
  </si>
  <si>
    <t>Remplacements (*)</t>
  </si>
  <si>
    <t>Avantages en nature</t>
  </si>
  <si>
    <t>Autre (à préciser)</t>
  </si>
  <si>
    <t>(*) : Ne figurant pas au tableau des effectifs (5.3.1)</t>
  </si>
  <si>
    <t xml:space="preserve">5.3.4   Tableau de calcul des appointements      Nombre de points       </t>
  </si>
  <si>
    <t>Postes</t>
  </si>
  <si>
    <t>Date d'entrée</t>
  </si>
  <si>
    <t xml:space="preserve">Coefficient </t>
  </si>
  <si>
    <t>ancienneté</t>
  </si>
  <si>
    <t xml:space="preserve">Points </t>
  </si>
  <si>
    <t xml:space="preserve">Primes ou </t>
  </si>
  <si>
    <t xml:space="preserve"> Total</t>
  </si>
  <si>
    <t xml:space="preserve">Nombre </t>
  </si>
  <si>
    <t>Total annuel</t>
  </si>
  <si>
    <t xml:space="preserve">dans </t>
  </si>
  <si>
    <t>dans</t>
  </si>
  <si>
    <t xml:space="preserve">de base ou </t>
  </si>
  <si>
    <t>% ou</t>
  </si>
  <si>
    <t>indiciaires</t>
  </si>
  <si>
    <t>indemnités</t>
  </si>
  <si>
    <t>mensuel en</t>
  </si>
  <si>
    <t>de</t>
  </si>
  <si>
    <t xml:space="preserve">annuel en </t>
  </si>
  <si>
    <t>de l'année</t>
  </si>
  <si>
    <t>(a) - (b)</t>
  </si>
  <si>
    <t xml:space="preserve"> l'établissement </t>
  </si>
  <si>
    <t>l'emploi</t>
  </si>
  <si>
    <t>groupe</t>
  </si>
  <si>
    <t xml:space="preserve">année </t>
  </si>
  <si>
    <t>échelon</t>
  </si>
  <si>
    <t>en points (*)</t>
  </si>
  <si>
    <t>points</t>
  </si>
  <si>
    <t>mois</t>
  </si>
  <si>
    <t>points (a)</t>
  </si>
  <si>
    <t>précédente (b)</t>
  </si>
  <si>
    <t>(*) Les primes ou indemnités en numéraires doivent être converties en points (soit le montant divisé par la valeur du point d'indice sur l'année)</t>
  </si>
  <si>
    <t xml:space="preserve">5.3.5   Tableau de calcul des appointements      Valorisation en euros      Valeur moyenne du point
       </t>
  </si>
  <si>
    <t>Total annuel en point (a)</t>
  </si>
  <si>
    <t>Total annuel de l'année précédente (b)</t>
  </si>
  <si>
    <t>Ecart 
(a)-(b)</t>
  </si>
  <si>
    <t>Valorisation en Euros de (a)</t>
  </si>
  <si>
    <t>Indemnités évaluées en pourcentage</t>
  </si>
  <si>
    <t>Autres primes et indemnités en Euros</t>
  </si>
  <si>
    <t>Rémunération annuelle totale de l'année ( c)</t>
  </si>
  <si>
    <t>Rémunération annuelle de l'année précédente (d)</t>
  </si>
  <si>
    <t>Ecart
 (c ) - (d)</t>
  </si>
  <si>
    <t xml:space="preserve">5.3.6.  Tableau d'analyse du Glissement Vieillissement Technicité ( G V T)    </t>
  </si>
  <si>
    <t>total</t>
  </si>
  <si>
    <t>total annuel</t>
  </si>
  <si>
    <t>écart en points</t>
  </si>
  <si>
    <t>Contrôle</t>
  </si>
  <si>
    <t>(a) - (b) = ( C)</t>
  </si>
  <si>
    <t>Vieillessement</t>
  </si>
  <si>
    <t>technicité</t>
  </si>
  <si>
    <t>glissement</t>
  </si>
  <si>
    <t>cohérence des écarts</t>
  </si>
  <si>
    <t>ancienneté (V)</t>
  </si>
  <si>
    <t>( T )</t>
  </si>
  <si>
    <t xml:space="preserve"> promotions(G 1)</t>
  </si>
  <si>
    <t>( G 2) à  préciser</t>
  </si>
  <si>
    <t>( G 3) à  préciser</t>
  </si>
  <si>
    <t>C = V+T+G1+G2+G3</t>
  </si>
  <si>
    <t>5.3.7. Tableau des indicateurs de personnel</t>
  </si>
  <si>
    <t>Réel N-1</t>
  </si>
  <si>
    <t>Ecart entre (c) et (a)</t>
  </si>
  <si>
    <t xml:space="preserve">Ecart entre (c) et (b) </t>
  </si>
  <si>
    <t>(a)</t>
  </si>
  <si>
    <t>(b)</t>
  </si>
  <si>
    <t xml:space="preserve"> (c)</t>
  </si>
  <si>
    <t xml:space="preserve">Nombre total annuel de points </t>
  </si>
  <si>
    <t>(points indiciaires + primes et indemnités)</t>
  </si>
  <si>
    <t>Valeur moyenne du point</t>
  </si>
  <si>
    <t>Taux de charges sociales</t>
  </si>
  <si>
    <t>Total des dépenses de personnel</t>
  </si>
  <si>
    <t>(621+631+633+64)</t>
  </si>
  <si>
    <t>Recettes atténuatives de personnel</t>
  </si>
  <si>
    <t>(1)-(2)</t>
  </si>
  <si>
    <t>Total net</t>
  </si>
  <si>
    <t>Ratio nombre de personnes promues sur nombre de personnes promouvables</t>
  </si>
  <si>
    <t>Année N -2</t>
  </si>
  <si>
    <t xml:space="preserve">Année N -1 </t>
  </si>
  <si>
    <t xml:space="preserve">Année N </t>
  </si>
  <si>
    <t>Nombre de personnes promouvables</t>
  </si>
  <si>
    <t>Nombre de personnes promues</t>
  </si>
  <si>
    <t>6.1. Détermination et affectation  du résultat</t>
  </si>
  <si>
    <t>N° de compte</t>
  </si>
  <si>
    <t>Compte</t>
  </si>
  <si>
    <t>Proposé</t>
  </si>
  <si>
    <t>Résultat comptable de l'exercice = classe 6 - classe 7</t>
  </si>
  <si>
    <r>
      <t xml:space="preserve">120 ou 129 </t>
    </r>
    <r>
      <rPr>
        <b/>
        <vertAlign val="superscript"/>
        <sz val="10"/>
        <rFont val="Arial"/>
        <family val="2"/>
      </rPr>
      <t>(1)</t>
    </r>
    <r>
      <rPr>
        <b/>
        <sz val="10"/>
        <rFont val="Arial"/>
        <family val="2"/>
      </rPr>
      <t xml:space="preserve">
ou 12 </t>
    </r>
    <r>
      <rPr>
        <b/>
        <vertAlign val="superscript"/>
        <sz val="10"/>
        <rFont val="Arial"/>
        <family val="2"/>
      </rPr>
      <t>(2)</t>
    </r>
  </si>
  <si>
    <t>Excédent</t>
  </si>
  <si>
    <t>Déficit</t>
  </si>
  <si>
    <t>Reprise des résultats des exercices antérieurs</t>
  </si>
  <si>
    <r>
      <t xml:space="preserve">11510 </t>
    </r>
    <r>
      <rPr>
        <b/>
        <vertAlign val="superscript"/>
        <sz val="10"/>
        <rFont val="Arial"/>
        <family val="2"/>
      </rPr>
      <t>(1)</t>
    </r>
    <r>
      <rPr>
        <b/>
        <sz val="10"/>
        <rFont val="Arial"/>
        <family val="2"/>
      </rPr>
      <t xml:space="preserve"> ou 110</t>
    </r>
  </si>
  <si>
    <t>Excédents affectés à la réduction des charges d'exploitation</t>
  </si>
  <si>
    <r>
      <t xml:space="preserve">11511 </t>
    </r>
    <r>
      <rPr>
        <b/>
        <vertAlign val="superscript"/>
        <sz val="10"/>
        <rFont val="Arial"/>
        <family val="2"/>
      </rPr>
      <t>(1)</t>
    </r>
    <r>
      <rPr>
        <b/>
        <sz val="10"/>
        <rFont val="Arial"/>
        <family val="2"/>
      </rPr>
      <t xml:space="preserve"> ou 111</t>
    </r>
  </si>
  <si>
    <t>Excédents affectés au financement des mesures d'exploitation</t>
  </si>
  <si>
    <r>
      <t xml:space="preserve">11519 </t>
    </r>
    <r>
      <rPr>
        <b/>
        <vertAlign val="superscript"/>
        <sz val="10"/>
        <rFont val="Arial"/>
        <family val="2"/>
      </rPr>
      <t>(1)</t>
    </r>
    <r>
      <rPr>
        <b/>
        <sz val="10"/>
        <rFont val="Arial"/>
        <family val="2"/>
      </rPr>
      <t xml:space="preserve"> ou 119</t>
    </r>
  </si>
  <si>
    <t>Report à nouveau déficitaire</t>
  </si>
  <si>
    <t>Reprise sur la réserve de compensation des déficits</t>
  </si>
  <si>
    <r>
      <t xml:space="preserve">10686 </t>
    </r>
    <r>
      <rPr>
        <b/>
        <vertAlign val="superscript"/>
        <sz val="10"/>
        <rFont val="Arial"/>
        <family val="2"/>
      </rPr>
      <t>(3)</t>
    </r>
  </si>
  <si>
    <t>Compensation des déficits d'exploitation</t>
  </si>
  <si>
    <t>Reprise sur les excédents affectés à la compensation des charges d'amortissement</t>
  </si>
  <si>
    <t>Compensation des charges d’amortissement</t>
  </si>
  <si>
    <t>Mouvements débiteurs ou créditeurs (- ou +) de l'exercice compte 116 : dépenses non opposables aux tiers financeurs</t>
  </si>
  <si>
    <r>
      <t xml:space="preserve">1162 </t>
    </r>
    <r>
      <rPr>
        <b/>
        <vertAlign val="superscript"/>
        <sz val="10"/>
        <rFont val="Arial"/>
        <family val="2"/>
      </rPr>
      <t>(1)</t>
    </r>
  </si>
  <si>
    <t>Dépenses pour congés payés</t>
  </si>
  <si>
    <r>
      <t xml:space="preserve">1163 </t>
    </r>
    <r>
      <rPr>
        <b/>
        <vertAlign val="superscript"/>
        <sz val="10"/>
        <rFont val="Arial"/>
        <family val="2"/>
      </rPr>
      <t>(4)</t>
    </r>
  </si>
  <si>
    <t>Autres droits acquis par les salariés non provisionnés en application du 3° de l’article R 314-45</t>
  </si>
  <si>
    <r>
      <t xml:space="preserve">1168 </t>
    </r>
    <r>
      <rPr>
        <b/>
        <vertAlign val="superscript"/>
        <sz val="10"/>
        <rFont val="Arial"/>
        <family val="2"/>
      </rPr>
      <t>(1)</t>
    </r>
  </si>
  <si>
    <t>Autres dépenses non opposables aux tiers financeurs</t>
  </si>
  <si>
    <t>RESULTAT A AFFECTER (précédé du signe "-" pour un déficit)</t>
  </si>
  <si>
    <t>Résultat administratif ou corrigé</t>
  </si>
  <si>
    <t>Affectation du résultat administratif</t>
  </si>
  <si>
    <r>
      <t xml:space="preserve">1064 </t>
    </r>
    <r>
      <rPr>
        <b/>
        <vertAlign val="superscript"/>
        <sz val="10"/>
        <rFont val="Arial"/>
        <family val="2"/>
      </rPr>
      <t>(2)</t>
    </r>
  </si>
  <si>
    <t>Réserves des plus-values nettes</t>
  </si>
  <si>
    <t>Excédents affectés à l’investissement</t>
  </si>
  <si>
    <r>
      <t xml:space="preserve">10683 </t>
    </r>
    <r>
      <rPr>
        <b/>
        <vertAlign val="superscript"/>
        <sz val="10"/>
        <rFont val="Arial"/>
        <family val="2"/>
      </rPr>
      <t>(1)</t>
    </r>
  </si>
  <si>
    <t>Excédents affectés à l’investissement d'un CPOM</t>
  </si>
  <si>
    <t>Excédents affectés à la couverture du besoin en fonds de roulement (réserve de trésorerie)</t>
  </si>
  <si>
    <t>Report à nouveau</t>
  </si>
  <si>
    <t>Excédent affecté à la réduction des charges d'exploitation</t>
  </si>
  <si>
    <t>Excédent affecté au financement des mesures d'exploitation</t>
  </si>
  <si>
    <t>Dépenses refusées en application de l'article R. 314-52  du CASF</t>
  </si>
  <si>
    <r>
      <t xml:space="preserve">114 ou 119 </t>
    </r>
    <r>
      <rPr>
        <b/>
        <vertAlign val="superscript"/>
        <sz val="10"/>
        <rFont val="Arial"/>
        <family val="2"/>
      </rPr>
      <t>(5)</t>
    </r>
  </si>
  <si>
    <t>(1) ESSMS privés uniquement</t>
  </si>
  <si>
    <t>(2) ESSMS publics</t>
  </si>
  <si>
    <t>(3) Après reprise sur le compte 10687 et mouvements de l'exercice au compte 116 ci-après</t>
  </si>
  <si>
    <t>(4) Et provisions pour congés à payer et charges sociales et fiscales afférentes relevant de l'article R. 314-26 du CASF (9°) pour les ESSMS publics.</t>
  </si>
  <si>
    <t>(5) Compte 114 pour les ESSMS publics. Compte 114 dans les ESSMS privés, dans l'attente de la décision du juge de la tarification, puis 119 (en gestion non contrôlée) après décision du juge de la tarification ou en cas de non saisine du juge de la tarification.</t>
  </si>
  <si>
    <t>Lisez-moi</t>
  </si>
  <si>
    <t xml:space="preserve">Les onglets suivants sont exceptionnellement ajoutés au cadre réglementaire de présentation des comptes administratifs pour l’année 2018. </t>
  </si>
  <si>
    <r>
      <t xml:space="preserve">Afin d’approfondir la connaissance du secteur et en complément des enquêtes de coûts réalisées dans le cadre du projet SERAFIN-PH (services et établissements : réforme pour une adéquation des financements aux parcours des personnes handicapées), les onglets </t>
    </r>
    <r>
      <rPr>
        <b/>
        <sz val="12"/>
        <rFont val="Arial"/>
        <family val="2"/>
      </rPr>
      <t>« SERAFIN PH »</t>
    </r>
    <r>
      <rPr>
        <sz val="12"/>
        <rFont val="Arial"/>
        <family val="2"/>
      </rPr>
      <t xml:space="preserve"> sont à renseigner par les établissements et services accueillant des enfants ou des adultes en situation de handicap à l’exception des CAMSP, CMPP, BAPU, SSIAD, SAAD et SPASAD qui ne relèvent pas du périmètre du projet SERAFIN-PH du point de vue de la réforme tarifaire. </t>
    </r>
  </si>
  <si>
    <t>1 - SERAFIN PH - Transport</t>
  </si>
  <si>
    <r>
      <t>-</t>
    </r>
    <r>
      <rPr>
        <sz val="7"/>
        <rFont val="Times New Roman"/>
        <family val="1"/>
      </rPr>
      <t xml:space="preserve">          </t>
    </r>
    <r>
      <rPr>
        <sz val="12"/>
        <rFont val="Arial"/>
        <family val="2"/>
      </rPr>
      <t>File active</t>
    </r>
  </si>
  <si>
    <r>
      <t>-</t>
    </r>
    <r>
      <rPr>
        <sz val="7"/>
        <rFont val="Times New Roman"/>
        <family val="1"/>
      </rPr>
      <t xml:space="preserve">          </t>
    </r>
    <r>
      <rPr>
        <sz val="12"/>
        <rFont val="Arial"/>
        <family val="2"/>
      </rPr>
      <t>Modes d’accueil</t>
    </r>
  </si>
  <si>
    <r>
      <t>-</t>
    </r>
    <r>
      <rPr>
        <sz val="7"/>
        <rFont val="Times New Roman"/>
        <family val="1"/>
      </rPr>
      <t xml:space="preserve">          </t>
    </r>
    <r>
      <rPr>
        <sz val="12"/>
        <rFont val="Arial"/>
        <family val="2"/>
      </rPr>
      <t>Identification des charges de transport</t>
    </r>
  </si>
  <si>
    <r>
      <rPr>
        <sz val="12"/>
        <rFont val="Arial"/>
        <family val="2"/>
      </rPr>
      <t>-     Répartition moyenne des charges de transport selon ces différentes finalités</t>
    </r>
  </si>
  <si>
    <t>2 - SERAFIN PH - Enseignants</t>
  </si>
  <si>
    <r>
      <t>-</t>
    </r>
    <r>
      <rPr>
        <sz val="7"/>
        <rFont val="Times New Roman"/>
        <family val="1"/>
      </rPr>
      <t>         </t>
    </r>
    <r>
      <rPr>
        <sz val="12"/>
        <rFont val="Arial"/>
        <family val="2"/>
      </rPr>
      <t>Nombre d'enseignant mis à disposition de l'ESMS et non rémunéré par l'ESMS</t>
    </r>
  </si>
  <si>
    <r>
      <t>-</t>
    </r>
    <r>
      <rPr>
        <sz val="7"/>
        <rFont val="Times New Roman"/>
        <family val="1"/>
      </rPr>
      <t>         </t>
    </r>
    <r>
      <rPr>
        <sz val="12"/>
        <rFont val="Arial"/>
        <family val="2"/>
      </rPr>
      <t>Nombre d'ETP d'enseignant mis à disposition de l'ESMS et non rémunéré par l'ESMS</t>
    </r>
  </si>
  <si>
    <t>3 - SERAFIN PH - Dépenses de soins</t>
  </si>
  <si>
    <t>-     Identification des dépenses de soins</t>
  </si>
  <si>
    <t xml:space="preserve">Pour toutes informations relatives au projet SERAFIN-PH : </t>
  </si>
  <si>
    <t xml:space="preserve">https://www.cnsa.fr/accompagnement-en-etablissement-et-service/reformes-tarifaires/reforme-tarifaire-des-etablissements-pour-personnes-handicapees </t>
  </si>
  <si>
    <t>Version du 28 février 2019</t>
  </si>
  <si>
    <t xml:space="preserve">FINESS </t>
  </si>
  <si>
    <t>Raisons sociale</t>
  </si>
  <si>
    <t xml:space="preserve">Précisions : </t>
  </si>
  <si>
    <t>Nombre total de personnes de la file active</t>
  </si>
  <si>
    <t>Il s'agit de comptabiliser toutes les personnes accompagnées au cours de l'année soit le nombre de personnes présentes au 1er janvier auquel il faut ajouter les entrées dans l’année</t>
  </si>
  <si>
    <t>Nombre de personnes de la file active ayant une notification en cours de validité</t>
  </si>
  <si>
    <t>Il s’agit de comptabiliser les personnes accompagnées au cours de l’année et bénéficiant d’une notification d’orientation de la CDAPH en cours de validité.</t>
  </si>
  <si>
    <r>
      <t xml:space="preserve">Modes d'accueil (hors périodes de vacances) : </t>
    </r>
    <r>
      <rPr>
        <sz val="10"/>
        <rFont val="Arial"/>
        <family val="2"/>
      </rPr>
      <t>Veuillez sélectionner OUI ou NON dans la liste déroulante</t>
    </r>
  </si>
  <si>
    <t>Accueil de jour en semaine</t>
  </si>
  <si>
    <t xml:space="preserve">Ces informations, sur les modes d’accueil, complètent le tableau « 1. Activité de l'Etablissement ou du Service ».  Elle permettent de mieux décrire l’activité (hors périodes de vacances) des ESMS selon que votre structure accompagne des personnes durant la semaine et durant le week-end, en distinguant pour chacune de ces deux périodes si les accompagnements peuvent être réalisés le jour et la nuit (hébergement). Le rapprochement de ces informations et du tableau 1 sur l’activité permettra de distinguer les structures ouvertes toute l’année, hors période de vacances et/ou durant les week-end. La notion d’accompagnement sur tous les lieux de vie (en ambulatoire) n’est pas réservée aux seuls services. Nous vous invitons donc à indiquer si votre structure pratique des accompagnements sur les lieux de vie des personnes (à leur domicile, sur leur lieu de travail ou leur lieu de scolarisation) quelle que soit sa catégorie.  </t>
  </si>
  <si>
    <t>Accueil de jour en week-end</t>
  </si>
  <si>
    <t>Accueil de nuit en semaine</t>
  </si>
  <si>
    <t>Accueil de nuit en week-end</t>
  </si>
  <si>
    <t>Accompagnement sur le lieu de vie</t>
  </si>
  <si>
    <t>Retraitement des charges de transport</t>
  </si>
  <si>
    <t>Dépenses réalisées 2018</t>
  </si>
  <si>
    <t>Combustibles et carburants</t>
  </si>
  <si>
    <t>Variation des stocks</t>
  </si>
  <si>
    <t xml:space="preserve">DONT </t>
  </si>
  <si>
    <t>Crédit bail pour materiel de transport</t>
  </si>
  <si>
    <t>Location matériel de transport</t>
  </si>
  <si>
    <t>Entretien et réparations sur bien mobilier véhicule</t>
  </si>
  <si>
    <t>Assurance transport</t>
  </si>
  <si>
    <t>Transport d'usagers</t>
  </si>
  <si>
    <t>Dotations aux amortissements du matériel de transport</t>
  </si>
  <si>
    <t>Total des dépenses de transport</t>
  </si>
  <si>
    <t>Répartition moyenne des charges de transport selon ces différentes finalités (en %)</t>
  </si>
  <si>
    <t>Transports relatifs aux fonctions administratives, de gestion et de logistique</t>
  </si>
  <si>
    <t>Transports des personnes entre leur domicile et la structure</t>
  </si>
  <si>
    <t>Autres transports</t>
  </si>
  <si>
    <t>Commentaires :</t>
  </si>
  <si>
    <t>Tableau du personnel enseignant mis à disposition de l'ESMS et non rémunéré par l'ESMS</t>
  </si>
  <si>
    <t>Nombre d'agents mis à disposition</t>
  </si>
  <si>
    <t xml:space="preserve">Nombre d'ETP </t>
  </si>
  <si>
    <t>Equivalents temps Plein (ETP) moyens annuels - mis à disposition de l'ESMS - et non rémunérés</t>
  </si>
  <si>
    <t>- Un enseignant qui intervient toute l'année à temps plein compte pour 1 ETP</t>
  </si>
  <si>
    <t xml:space="preserve">- Un enseignant qui intervient une demi-journée par semaine toute l'année compte pour 0.1 ETP </t>
  </si>
  <si>
    <t>- Un enseignant qui intervient 4 demi-journées par semaine du 1er juillet au 31 décembre compte pour 0.1*4/2=0.2 ETP</t>
  </si>
  <si>
    <t>Dépenses de soins réalisées</t>
  </si>
  <si>
    <t>Produits pharmaceutiques et produits à usage médical</t>
  </si>
  <si>
    <t>Protections, produits absorbants</t>
  </si>
  <si>
    <t>VARIATION DE STOCK</t>
  </si>
  <si>
    <t>ACHATS NON STOCKÉS</t>
  </si>
  <si>
    <t>Fournitures médicales</t>
  </si>
  <si>
    <t>SERVICES EXTÉRIEURS</t>
  </si>
  <si>
    <t>Locations mobilières matériel médical</t>
  </si>
  <si>
    <t>Entretien et réparation sur biens mobiliers / Matériel médical</t>
  </si>
  <si>
    <t>Maintenance / Matériel médical</t>
  </si>
  <si>
    <t>AUTRES SERVICES EXTÉRIEURS</t>
  </si>
  <si>
    <t>Personnel intérimaire / Personnel médical et paramédical</t>
  </si>
  <si>
    <t>Intervenants médicaux / Médecins coordonnateurs</t>
  </si>
  <si>
    <t xml:space="preserve">Intervenants médicaux / Autres médecins </t>
  </si>
  <si>
    <t>Intervenants médicaux / Infirmiers</t>
  </si>
  <si>
    <t>Intervenants médicaux / Autres auxiliaires médicaux</t>
  </si>
  <si>
    <t>Intervenants médicaux / Autres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</si>
</sst>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quot;F&quot;_-;\-* #,##0.00\ &quot;F&quot;_-;_-* &quot;-&quot;??\ &quot;F&quot;_-;_-@_-"/>
    <numFmt numFmtId="165" formatCode="_-* #,##0.00_ _F_-;\-* #,##0.00_ _F_-;_-* &quot;-&quot;??_ _F_-;_-@_-"/>
    <numFmt numFmtId="166" formatCode="#,##0.0"/>
    <numFmt numFmtId="167" formatCode="_-* #,##0.00\ [$€-1]_-;\-* #,##0.00\ [$€-1]_-;_-* &quot;-&quot;??\ [$€-1]_-"/>
    <numFmt numFmtId="168" formatCode="#,##0.00&quot; €&quot;;[Red]\-#,##0.00&quot; €&quot;"/>
  </numFmts>
  <fonts count="74">
    <font>
      <sz val="10"/>
      <name val="Geneva"/>
    </font>
    <font>
      <b/>
      <sz val="10"/>
      <name val="Geneva"/>
    </font>
    <font>
      <b/>
      <i/>
      <sz val="10"/>
      <name val="Geneva"/>
    </font>
    <font>
      <sz val="10"/>
      <name val="Geneva"/>
    </font>
    <font>
      <b/>
      <sz val="16"/>
      <name val="Tms Rmn"/>
    </font>
    <font>
      <b/>
      <sz val="12"/>
      <name val="Times New Roman"/>
      <family val="1"/>
    </font>
    <font>
      <sz val="14"/>
      <name val="Times New Roman"/>
      <family val="1"/>
    </font>
    <font>
      <sz val="12"/>
      <name val="Times New Roman"/>
      <family val="1"/>
    </font>
    <font>
      <sz val="11"/>
      <name val="Times New Roman"/>
      <family val="1"/>
    </font>
    <font>
      <sz val="10"/>
      <name val="Times New Roman"/>
      <family val="1"/>
    </font>
    <font>
      <i/>
      <sz val="10"/>
      <name val="Times New Roman"/>
      <family val="1"/>
    </font>
    <font>
      <sz val="18"/>
      <name val="Tms Rmn"/>
    </font>
    <font>
      <sz val="18"/>
      <name val="Geneva"/>
    </font>
    <font>
      <b/>
      <sz val="10"/>
      <name val="Times New Roman"/>
      <family val="1"/>
    </font>
    <font>
      <b/>
      <i/>
      <sz val="12"/>
      <name val="Times New Roman"/>
      <family val="1"/>
    </font>
    <font>
      <b/>
      <sz val="20"/>
      <name val="Times New Roman"/>
      <family val="1"/>
    </font>
    <font>
      <b/>
      <i/>
      <sz val="24"/>
      <name val="Tms Rmn"/>
    </font>
    <font>
      <i/>
      <sz val="14"/>
      <name val="Times New Roman"/>
      <family val="1"/>
    </font>
    <font>
      <b/>
      <i/>
      <sz val="10"/>
      <name val="Arial"/>
      <family val="2"/>
    </font>
    <font>
      <u/>
      <sz val="10"/>
      <color indexed="12"/>
      <name val="Geneva"/>
    </font>
    <font>
      <b/>
      <sz val="10"/>
      <name val="Arial"/>
      <family val="2"/>
    </font>
    <font>
      <sz val="10"/>
      <name val="Arial"/>
      <family val="2"/>
    </font>
    <font>
      <sz val="10"/>
      <name val="Times New Roman"/>
      <family val="1"/>
    </font>
    <font>
      <sz val="8"/>
      <name val="Geneva"/>
    </font>
    <font>
      <sz val="10"/>
      <name val="Arial"/>
      <family val="2"/>
    </font>
    <font>
      <sz val="10"/>
      <color indexed="10"/>
      <name val="Geneva"/>
    </font>
    <font>
      <b/>
      <sz val="18"/>
      <name val="Arial"/>
      <family val="2"/>
    </font>
    <font>
      <b/>
      <sz val="12"/>
      <name val="Arial"/>
      <family val="2"/>
    </font>
    <font>
      <u/>
      <sz val="10"/>
      <color indexed="12"/>
      <name val="Arial"/>
      <family val="2"/>
    </font>
    <font>
      <sz val="12"/>
      <name val="Arial"/>
      <family val="2"/>
    </font>
    <font>
      <b/>
      <sz val="14"/>
      <name val="Arial"/>
      <family val="2"/>
    </font>
    <font>
      <sz val="14"/>
      <name val="Arial"/>
      <family val="2"/>
    </font>
    <font>
      <b/>
      <i/>
      <vertAlign val="superscript"/>
      <sz val="10"/>
      <name val="Arial"/>
      <family val="2"/>
    </font>
    <font>
      <sz val="15"/>
      <name val="Arial"/>
      <family val="2"/>
    </font>
    <font>
      <sz val="17"/>
      <name val="Arial"/>
      <family val="2"/>
    </font>
    <font>
      <b/>
      <sz val="16"/>
      <name val="Arial"/>
      <family val="2"/>
    </font>
    <font>
      <i/>
      <sz val="10"/>
      <name val="Arial"/>
      <family val="2"/>
    </font>
    <font>
      <sz val="18"/>
      <name val="Arial"/>
      <family val="2"/>
    </font>
    <font>
      <i/>
      <sz val="15"/>
      <name val="Arial"/>
      <family val="2"/>
    </font>
    <font>
      <b/>
      <sz val="11"/>
      <name val="Arial"/>
      <family val="2"/>
    </font>
    <font>
      <sz val="8"/>
      <name val="Arial"/>
      <family val="2"/>
    </font>
    <font>
      <b/>
      <sz val="20"/>
      <name val="Arial"/>
      <family val="2"/>
    </font>
    <font>
      <sz val="9"/>
      <name val="Arial"/>
      <family val="2"/>
    </font>
    <font>
      <strike/>
      <sz val="10"/>
      <color indexed="10"/>
      <name val="Arial"/>
      <family val="2"/>
    </font>
    <font>
      <i/>
      <sz val="13"/>
      <name val="Arial"/>
      <family val="2"/>
    </font>
    <font>
      <b/>
      <sz val="8"/>
      <name val="Arial"/>
      <family val="2"/>
    </font>
    <font>
      <sz val="20"/>
      <name val="Arial"/>
      <family val="2"/>
    </font>
    <font>
      <b/>
      <vertAlign val="superscript"/>
      <sz val="10"/>
      <name val="Arial"/>
      <family val="2"/>
    </font>
    <font>
      <i/>
      <sz val="8"/>
      <name val="Arial"/>
      <family val="2"/>
    </font>
    <font>
      <b/>
      <strike/>
      <sz val="10"/>
      <color indexed="10"/>
      <name val="Arial"/>
      <family val="2"/>
    </font>
    <font>
      <b/>
      <sz val="6"/>
      <name val="Arial"/>
      <family val="2"/>
    </font>
    <font>
      <sz val="6"/>
      <name val="Arial"/>
      <family val="2"/>
    </font>
    <font>
      <b/>
      <sz val="8"/>
      <name val="Cambria"/>
      <family val="2"/>
    </font>
    <font>
      <sz val="8"/>
      <name val="Cambria"/>
      <family val="2"/>
    </font>
    <font>
      <b/>
      <strike/>
      <sz val="10"/>
      <name val="Arial"/>
      <family val="2"/>
    </font>
    <font>
      <i/>
      <strike/>
      <sz val="10"/>
      <name val="Arial"/>
      <family val="2"/>
    </font>
    <font>
      <b/>
      <i/>
      <sz val="14"/>
      <name val="Arial"/>
      <family val="2"/>
    </font>
    <font>
      <b/>
      <i/>
      <sz val="24"/>
      <name val="Arial"/>
      <family val="2"/>
    </font>
    <font>
      <b/>
      <sz val="9"/>
      <name val="Arial"/>
      <family val="2"/>
    </font>
    <font>
      <b/>
      <sz val="13"/>
      <name val="Arial"/>
      <family val="2"/>
    </font>
    <font>
      <sz val="9"/>
      <color indexed="81"/>
      <name val="Tahoma"/>
      <family val="2"/>
    </font>
    <font>
      <sz val="12"/>
      <name val="Calibri"/>
      <family val="2"/>
    </font>
    <font>
      <sz val="7"/>
      <name val="Times New Roman"/>
      <family val="1"/>
    </font>
    <font>
      <u/>
      <sz val="12"/>
      <color indexed="12"/>
      <name val="Arial"/>
      <family val="2"/>
    </font>
    <font>
      <b/>
      <sz val="14"/>
      <name val="Geneva"/>
    </font>
    <font>
      <b/>
      <sz val="12"/>
      <name val="Geneva"/>
    </font>
    <font>
      <b/>
      <sz val="9"/>
      <name val="Geneva"/>
    </font>
    <font>
      <sz val="10"/>
      <color rgb="FFFF0000"/>
      <name val="Arial"/>
      <family val="2"/>
    </font>
    <font>
      <sz val="8"/>
      <color theme="0" tint="-0.14999847407452621"/>
      <name val="Arial"/>
      <family val="2"/>
    </font>
    <font>
      <sz val="1"/>
      <color theme="0" tint="-0.14999847407452621"/>
      <name val="Arial"/>
      <family val="2"/>
    </font>
    <font>
      <b/>
      <sz val="8"/>
      <color theme="0"/>
      <name val="Arial"/>
      <family val="2"/>
    </font>
    <font>
      <sz val="11"/>
      <color theme="0"/>
      <name val="Arial"/>
      <family val="2"/>
    </font>
    <font>
      <sz val="10"/>
      <color theme="1"/>
      <name val="Arial"/>
      <family val="2"/>
    </font>
    <font>
      <sz val="11"/>
      <color rgb="FF1F497D"/>
      <name val="Calibri"/>
      <family val="2"/>
    </font>
  </fonts>
  <fills count="14">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E3E3E3"/>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1" tint="4.9989318521683403E-2"/>
        <bgColor indexed="64"/>
      </patternFill>
    </fill>
  </fills>
  <borders count="18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double">
        <color indexed="64"/>
      </bottom>
      <diagonal/>
    </border>
    <border>
      <left style="double">
        <color indexed="64"/>
      </left>
      <right/>
      <top/>
      <bottom style="double">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bottom style="medium">
        <color indexed="8"/>
      </bottom>
      <diagonal/>
    </border>
    <border>
      <left style="medium">
        <color indexed="8"/>
      </left>
      <right/>
      <top/>
      <bottom/>
      <diagonal/>
    </border>
    <border>
      <left/>
      <right/>
      <top/>
      <bottom style="medium">
        <color indexed="8"/>
      </bottom>
      <diagonal/>
    </border>
    <border>
      <left style="medium">
        <color indexed="64"/>
      </left>
      <right style="thin">
        <color indexed="64"/>
      </right>
      <top style="thin">
        <color indexed="64"/>
      </top>
      <bottom style="medium">
        <color indexed="64"/>
      </bottom>
      <diagonal/>
    </border>
    <border>
      <left style="medium">
        <color indexed="8"/>
      </left>
      <right/>
      <top/>
      <bottom style="medium">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right/>
      <top style="thin">
        <color indexed="64"/>
      </top>
      <bottom style="double">
        <color indexed="64"/>
      </bottom>
      <diagonal/>
    </border>
    <border>
      <left style="thin">
        <color indexed="8"/>
      </left>
      <right style="medium">
        <color indexed="8"/>
      </right>
      <top/>
      <bottom style="medium">
        <color indexed="8"/>
      </bottom>
      <diagonal/>
    </border>
    <border>
      <left style="thin">
        <color indexed="64"/>
      </left>
      <right style="medium">
        <color indexed="8"/>
      </right>
      <top style="thin">
        <color indexed="64"/>
      </top>
      <bottom style="thin">
        <color indexed="64"/>
      </bottom>
      <diagonal/>
    </border>
    <border>
      <left style="thin">
        <color indexed="64"/>
      </left>
      <right style="medium">
        <color indexed="8"/>
      </right>
      <top style="thin">
        <color indexed="64"/>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64"/>
      </bottom>
      <diagonal/>
    </border>
    <border>
      <left style="medium">
        <color indexed="8"/>
      </left>
      <right style="thin">
        <color indexed="64"/>
      </right>
      <top style="medium">
        <color indexed="8"/>
      </top>
      <bottom style="medium">
        <color indexed="64"/>
      </bottom>
      <diagonal/>
    </border>
    <border>
      <left style="thin">
        <color indexed="64"/>
      </left>
      <right style="medium">
        <color indexed="64"/>
      </right>
      <top style="medium">
        <color indexed="8"/>
      </top>
      <bottom style="medium">
        <color indexed="64"/>
      </bottom>
      <diagonal/>
    </border>
    <border>
      <left/>
      <right style="thin">
        <color indexed="64"/>
      </right>
      <top style="medium">
        <color indexed="8"/>
      </top>
      <bottom style="medium">
        <color indexed="64"/>
      </bottom>
      <diagonal/>
    </border>
    <border>
      <left style="thin">
        <color indexed="64"/>
      </left>
      <right style="thin">
        <color indexed="64"/>
      </right>
      <top style="medium">
        <color indexed="8"/>
      </top>
      <bottom style="medium">
        <color indexed="64"/>
      </bottom>
      <diagonal/>
    </border>
    <border>
      <left style="thin">
        <color indexed="64"/>
      </left>
      <right style="medium">
        <color indexed="8"/>
      </right>
      <top style="medium">
        <color indexed="8"/>
      </top>
      <bottom style="medium">
        <color indexed="64"/>
      </bottom>
      <diagonal/>
    </border>
    <border>
      <left style="thin">
        <color indexed="64"/>
      </left>
      <right style="medium">
        <color indexed="64"/>
      </right>
      <top style="thin">
        <color indexed="64"/>
      </top>
      <bottom style="medium">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64"/>
      </right>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style="medium">
        <color indexed="64"/>
      </right>
      <top/>
      <bottom style="thin">
        <color indexed="8"/>
      </bottom>
      <diagonal/>
    </border>
    <border>
      <left style="medium">
        <color indexed="8"/>
      </left>
      <right style="medium">
        <color indexed="64"/>
      </right>
      <top style="thin">
        <color indexed="8"/>
      </top>
      <bottom style="thin">
        <color indexed="8"/>
      </bottom>
      <diagonal/>
    </border>
    <border>
      <left style="medium">
        <color indexed="8"/>
      </left>
      <right style="medium">
        <color indexed="64"/>
      </right>
      <top style="thin">
        <color indexed="8"/>
      </top>
      <bottom style="medium">
        <color indexed="8"/>
      </bottom>
      <diagonal/>
    </border>
    <border>
      <left style="medium">
        <color indexed="8"/>
      </left>
      <right style="medium">
        <color indexed="64"/>
      </right>
      <top style="medium">
        <color indexed="64"/>
      </top>
      <bottom style="thin">
        <color indexed="64"/>
      </bottom>
      <diagonal/>
    </border>
    <border>
      <left style="thin">
        <color indexed="64"/>
      </left>
      <right style="medium">
        <color indexed="8"/>
      </right>
      <top style="medium">
        <color indexed="64"/>
      </top>
      <bottom style="thin">
        <color indexed="64"/>
      </bottom>
      <diagonal/>
    </border>
    <border>
      <left style="medium">
        <color indexed="8"/>
      </left>
      <right style="medium">
        <color indexed="64"/>
      </right>
      <top style="thin">
        <color indexed="64"/>
      </top>
      <bottom style="medium">
        <color indexed="64"/>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64"/>
      </top>
      <bottom style="thin">
        <color indexed="64"/>
      </bottom>
      <diagonal/>
    </border>
    <border>
      <left style="medium">
        <color indexed="8"/>
      </left>
      <right style="medium">
        <color indexed="8"/>
      </right>
      <top style="thin">
        <color indexed="64"/>
      </top>
      <bottom style="medium">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64"/>
      </left>
      <right style="medium">
        <color indexed="8"/>
      </right>
      <top style="thin">
        <color indexed="64"/>
      </top>
      <bottom/>
      <diagonal/>
    </border>
    <border>
      <left style="thin">
        <color indexed="64"/>
      </left>
      <right style="medium">
        <color indexed="8"/>
      </right>
      <top style="medium">
        <color indexed="64"/>
      </top>
      <bottom style="medium">
        <color indexed="64"/>
      </bottom>
      <diagonal/>
    </border>
    <border>
      <left style="medium">
        <color indexed="64"/>
      </left>
      <right style="thin">
        <color indexed="64"/>
      </right>
      <top/>
      <bottom/>
      <diagonal/>
    </border>
    <border>
      <left style="medium">
        <color indexed="8"/>
      </left>
      <right style="medium">
        <color indexed="8"/>
      </right>
      <top/>
      <bottom style="medium">
        <color indexed="8"/>
      </bottom>
      <diagonal/>
    </border>
    <border>
      <left style="thin">
        <color indexed="64"/>
      </left>
      <right style="thin">
        <color indexed="64"/>
      </right>
      <top style="thin">
        <color indexed="64"/>
      </top>
      <bottom style="medium">
        <color indexed="8"/>
      </bottom>
      <diagonal/>
    </border>
    <border>
      <left style="thin">
        <color indexed="64"/>
      </left>
      <right style="medium">
        <color indexed="8"/>
      </right>
      <top style="thin">
        <color indexed="64"/>
      </top>
      <bottom style="medium">
        <color indexed="8"/>
      </bottom>
      <diagonal/>
    </border>
    <border>
      <left style="thin">
        <color indexed="64"/>
      </left>
      <right style="thin">
        <color indexed="64"/>
      </right>
      <top style="medium">
        <color indexed="8"/>
      </top>
      <bottom style="thin">
        <color indexed="64"/>
      </bottom>
      <diagonal/>
    </border>
    <border>
      <left style="thin">
        <color indexed="64"/>
      </left>
      <right style="medium">
        <color indexed="8"/>
      </right>
      <top style="medium">
        <color indexed="8"/>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medium">
        <color indexed="64"/>
      </left>
      <right/>
      <top style="thin">
        <color indexed="64"/>
      </top>
      <bottom style="medium">
        <color indexed="64"/>
      </bottom>
      <diagonal/>
    </border>
    <border>
      <left style="medium">
        <color indexed="8"/>
      </left>
      <right/>
      <top/>
      <bottom style="thin">
        <color indexed="8"/>
      </bottom>
      <diagonal/>
    </border>
    <border>
      <left/>
      <right style="medium">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diagonal/>
    </border>
    <border>
      <left/>
      <right style="medium">
        <color indexed="8"/>
      </right>
      <top style="thin">
        <color indexed="64"/>
      </top>
      <bottom style="thin">
        <color indexed="64"/>
      </bottom>
      <diagonal/>
    </border>
    <border>
      <left style="medium">
        <color indexed="8"/>
      </left>
      <right/>
      <top style="thin">
        <color indexed="64"/>
      </top>
      <bottom style="medium">
        <color indexed="8"/>
      </bottom>
      <diagonal/>
    </border>
    <border>
      <left/>
      <right style="medium">
        <color indexed="8"/>
      </right>
      <top style="thin">
        <color indexed="64"/>
      </top>
      <bottom style="medium">
        <color indexed="8"/>
      </bottom>
      <diagonal/>
    </border>
    <border>
      <left/>
      <right/>
      <top style="thin">
        <color indexed="64"/>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thin">
        <color indexed="64"/>
      </bottom>
      <diagonal/>
    </border>
    <border>
      <left/>
      <right style="medium">
        <color indexed="8"/>
      </right>
      <top style="medium">
        <color indexed="8"/>
      </top>
      <bottom style="thin">
        <color indexed="64"/>
      </bottom>
      <diagonal/>
    </border>
    <border>
      <left/>
      <right/>
      <top style="medium">
        <color indexed="8"/>
      </top>
      <bottom style="thin">
        <color indexed="64"/>
      </bottom>
      <diagonal/>
    </border>
    <border>
      <left style="medium">
        <color indexed="8"/>
      </left>
      <right/>
      <top style="thin">
        <color indexed="64"/>
      </top>
      <bottom style="thin">
        <color indexed="64"/>
      </bottom>
      <diagonal/>
    </border>
    <border>
      <left/>
      <right style="thin">
        <color indexed="8"/>
      </right>
      <top style="medium">
        <color indexed="8"/>
      </top>
      <bottom style="medium">
        <color indexed="8"/>
      </bottom>
      <diagonal/>
    </border>
    <border>
      <left style="medium">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medium">
        <color indexed="8"/>
      </bottom>
      <diagonal/>
    </border>
    <border>
      <left style="medium">
        <color indexed="8"/>
      </left>
      <right style="thin">
        <color indexed="64"/>
      </right>
      <top/>
      <bottom style="thin">
        <color indexed="64"/>
      </bottom>
      <diagonal/>
    </border>
    <border>
      <left/>
      <right style="medium">
        <color indexed="64"/>
      </right>
      <top style="medium">
        <color indexed="8"/>
      </top>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64"/>
      </right>
      <top style="medium">
        <color indexed="8"/>
      </top>
      <bottom style="thin">
        <color indexed="8"/>
      </bottom>
      <diagonal/>
    </border>
    <border>
      <left/>
      <right style="thin">
        <color indexed="64"/>
      </right>
      <top style="thin">
        <color indexed="64"/>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24">
    <xf numFmtId="0" fontId="0" fillId="0" borderId="0"/>
    <xf numFmtId="167" fontId="21" fillId="0" borderId="0" applyFont="0" applyFill="0" applyBorder="0" applyAlignment="0" applyProtection="0"/>
    <xf numFmtId="167" fontId="21" fillId="0" borderId="0" applyFont="0" applyFill="0" applyBorder="0" applyAlignment="0" applyProtection="0"/>
    <xf numFmtId="0" fontId="19"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3" fillId="0" borderId="0"/>
    <xf numFmtId="0" fontId="21" fillId="0" borderId="0"/>
    <xf numFmtId="0" fontId="21" fillId="0" borderId="0"/>
    <xf numFmtId="0" fontId="22"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cellStyleXfs>
  <cellXfs count="1335">
    <xf numFmtId="0" fontId="0" fillId="0" borderId="0" xfId="0"/>
    <xf numFmtId="0" fontId="9" fillId="2" borderId="0" xfId="0" applyFont="1" applyFill="1" applyBorder="1" applyProtection="1"/>
    <xf numFmtId="0" fontId="21" fillId="0" borderId="0" xfId="8" applyFont="1" applyFill="1" applyProtection="1"/>
    <xf numFmtId="0" fontId="67" fillId="0" borderId="0" xfId="8" applyFont="1" applyFill="1" applyProtection="1"/>
    <xf numFmtId="0" fontId="21" fillId="0" borderId="0" xfId="8" applyNumberFormat="1" applyFont="1" applyFill="1" applyProtection="1"/>
    <xf numFmtId="0" fontId="20" fillId="0" borderId="0" xfId="8" applyFont="1" applyFill="1" applyProtection="1"/>
    <xf numFmtId="0" fontId="21" fillId="0" borderId="0" xfId="8" quotePrefix="1" applyFont="1" applyFill="1" applyProtection="1"/>
    <xf numFmtId="0" fontId="21" fillId="5" borderId="0" xfId="8" applyFont="1" applyFill="1" applyProtection="1"/>
    <xf numFmtId="0" fontId="21" fillId="0" borderId="0" xfId="9" applyProtection="1"/>
    <xf numFmtId="0" fontId="21" fillId="0" borderId="0" xfId="8" applyFont="1" applyFill="1" applyBorder="1" applyProtection="1"/>
    <xf numFmtId="0" fontId="20" fillId="0" borderId="0" xfId="8" applyFont="1" applyFill="1" applyAlignment="1" applyProtection="1">
      <alignment horizontal="center" vertical="center" wrapText="1"/>
    </xf>
    <xf numFmtId="0" fontId="20" fillId="0" borderId="1" xfId="8" applyFont="1" applyFill="1" applyBorder="1" applyProtection="1"/>
    <xf numFmtId="0" fontId="21" fillId="5" borderId="0" xfId="8" quotePrefix="1" applyFont="1" applyFill="1" applyProtection="1"/>
    <xf numFmtId="0" fontId="0" fillId="2" borderId="0" xfId="0" applyFill="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2" borderId="5" xfId="0" applyFill="1" applyBorder="1" applyProtection="1"/>
    <xf numFmtId="0" fontId="0" fillId="2" borderId="6" xfId="0" applyFill="1" applyBorder="1" applyProtection="1"/>
    <xf numFmtId="0" fontId="6" fillId="2" borderId="0" xfId="0" applyFont="1" applyFill="1" applyBorder="1" applyProtection="1"/>
    <xf numFmtId="0" fontId="0" fillId="2" borderId="7" xfId="0" applyFill="1" applyBorder="1" applyProtection="1"/>
    <xf numFmtId="0" fontId="0" fillId="2" borderId="8" xfId="0" applyFill="1" applyBorder="1" applyProtection="1"/>
    <xf numFmtId="0" fontId="0" fillId="2" borderId="0" xfId="0" applyFill="1" applyBorder="1" applyProtection="1"/>
    <xf numFmtId="1" fontId="17" fillId="2" borderId="2" xfId="0" applyNumberFormat="1" applyFont="1" applyFill="1" applyBorder="1" applyAlignment="1" applyProtection="1">
      <alignment horizontal="left" vertical="center" wrapText="1"/>
    </xf>
    <xf numFmtId="0" fontId="6" fillId="2" borderId="6" xfId="0" applyFont="1" applyFill="1" applyBorder="1" applyProtection="1"/>
    <xf numFmtId="0" fontId="7"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10" fillId="2" borderId="3" xfId="0" applyFont="1" applyFill="1" applyBorder="1" applyAlignment="1" applyProtection="1">
      <alignment horizontal="right" vertical="top"/>
    </xf>
    <xf numFmtId="0" fontId="11" fillId="2" borderId="7" xfId="0" applyFont="1" applyFill="1" applyBorder="1" applyAlignment="1" applyProtection="1">
      <alignment vertical="center"/>
    </xf>
    <xf numFmtId="0" fontId="10" fillId="2" borderId="0" xfId="0" applyFont="1" applyFill="1" applyBorder="1" applyAlignment="1" applyProtection="1">
      <alignment horizontal="right" vertical="top"/>
    </xf>
    <xf numFmtId="0" fontId="10" fillId="2" borderId="0" xfId="0" applyFont="1" applyFill="1" applyBorder="1" applyAlignment="1" applyProtection="1">
      <alignment vertical="center"/>
    </xf>
    <xf numFmtId="0" fontId="12" fillId="2" borderId="0" xfId="0" applyFont="1" applyFill="1" applyBorder="1" applyAlignment="1" applyProtection="1">
      <alignment vertical="center"/>
    </xf>
    <xf numFmtId="0" fontId="0" fillId="2" borderId="0" xfId="0" applyFill="1" applyBorder="1" applyAlignment="1" applyProtection="1">
      <alignment vertical="center"/>
    </xf>
    <xf numFmtId="0" fontId="14" fillId="2" borderId="0" xfId="0" applyFont="1" applyFill="1" applyBorder="1" applyAlignment="1" applyProtection="1">
      <alignment horizontal="center"/>
    </xf>
    <xf numFmtId="0" fontId="7" fillId="2" borderId="0" xfId="0" applyFont="1" applyFill="1" applyBorder="1" applyProtection="1"/>
    <xf numFmtId="0" fontId="16" fillId="2" borderId="0" xfId="0" applyFont="1" applyFill="1" applyAlignment="1" applyProtection="1">
      <alignment horizontal="center"/>
    </xf>
    <xf numFmtId="0" fontId="9" fillId="2" borderId="0" xfId="0" applyFont="1" applyFill="1" applyBorder="1" applyAlignment="1" applyProtection="1">
      <alignment horizontal="right"/>
    </xf>
    <xf numFmtId="0" fontId="0" fillId="0" borderId="0" xfId="0" applyProtection="1"/>
    <xf numFmtId="0" fontId="21" fillId="2" borderId="0" xfId="0" applyFont="1" applyFill="1" applyProtection="1"/>
    <xf numFmtId="0" fontId="27" fillId="2" borderId="0" xfId="0" applyFont="1" applyFill="1" applyProtection="1"/>
    <xf numFmtId="0" fontId="21" fillId="2" borderId="2" xfId="0" applyFont="1" applyFill="1" applyBorder="1" applyProtection="1"/>
    <xf numFmtId="0" fontId="21" fillId="2" borderId="0" xfId="0" applyFont="1" applyFill="1" applyBorder="1" applyProtection="1"/>
    <xf numFmtId="0" fontId="21" fillId="2" borderId="6" xfId="0" applyFont="1" applyFill="1" applyBorder="1" applyProtection="1"/>
    <xf numFmtId="0" fontId="20" fillId="2" borderId="0" xfId="0" applyFont="1" applyFill="1" applyBorder="1" applyProtection="1"/>
    <xf numFmtId="0" fontId="68" fillId="2" borderId="0" xfId="0" applyFont="1" applyFill="1" applyProtection="1"/>
    <xf numFmtId="0" fontId="68" fillId="2" borderId="6" xfId="0" applyFont="1" applyFill="1" applyBorder="1" applyProtection="1">
      <protection locked="0"/>
    </xf>
    <xf numFmtId="0" fontId="21" fillId="2" borderId="0" xfId="0" applyFont="1" applyFill="1" applyBorder="1" applyAlignment="1" applyProtection="1"/>
    <xf numFmtId="0" fontId="21" fillId="2" borderId="9" xfId="0" applyFont="1" applyFill="1" applyBorder="1" applyProtection="1"/>
    <xf numFmtId="0" fontId="21" fillId="2" borderId="10" xfId="0" applyFont="1" applyFill="1" applyBorder="1" applyProtection="1"/>
    <xf numFmtId="0" fontId="21" fillId="2" borderId="11" xfId="0" applyFont="1" applyFill="1" applyBorder="1" applyProtection="1"/>
    <xf numFmtId="0" fontId="21" fillId="2" borderId="12" xfId="0" applyFont="1" applyFill="1" applyBorder="1" applyProtection="1"/>
    <xf numFmtId="0" fontId="21" fillId="2" borderId="13" xfId="0" applyFont="1" applyFill="1" applyBorder="1" applyProtection="1"/>
    <xf numFmtId="0" fontId="68" fillId="2" borderId="0" xfId="0" applyFont="1" applyFill="1" applyBorder="1" applyProtection="1">
      <protection locked="0"/>
    </xf>
    <xf numFmtId="4" fontId="21" fillId="3" borderId="14" xfId="0" applyNumberFormat="1" applyFont="1" applyFill="1" applyBorder="1" applyProtection="1">
      <protection locked="0"/>
    </xf>
    <xf numFmtId="4" fontId="21" fillId="2" borderId="0" xfId="0" applyNumberFormat="1" applyFont="1" applyFill="1" applyBorder="1" applyProtection="1"/>
    <xf numFmtId="0" fontId="21" fillId="2" borderId="15" xfId="0" applyFont="1" applyFill="1" applyBorder="1" applyProtection="1"/>
    <xf numFmtId="0" fontId="21" fillId="2" borderId="16" xfId="0" applyFont="1" applyFill="1" applyBorder="1" applyProtection="1"/>
    <xf numFmtId="0" fontId="21" fillId="2" borderId="17" xfId="0" applyFont="1" applyFill="1" applyBorder="1" applyProtection="1"/>
    <xf numFmtId="0" fontId="21" fillId="2" borderId="12" xfId="0" applyFont="1" applyFill="1" applyBorder="1" applyAlignment="1" applyProtection="1">
      <alignment horizontal="center"/>
    </xf>
    <xf numFmtId="0" fontId="21" fillId="2" borderId="0" xfId="0" applyFont="1" applyFill="1" applyBorder="1" applyAlignment="1" applyProtection="1">
      <alignment horizontal="center"/>
    </xf>
    <xf numFmtId="0" fontId="21" fillId="2" borderId="3" xfId="0" applyFont="1" applyFill="1" applyBorder="1" applyProtection="1"/>
    <xf numFmtId="0" fontId="20" fillId="2" borderId="7" xfId="0" applyFont="1" applyFill="1" applyBorder="1" applyProtection="1"/>
    <xf numFmtId="0" fontId="21" fillId="2" borderId="7" xfId="0" applyFont="1" applyFill="1" applyBorder="1" applyProtection="1"/>
    <xf numFmtId="0" fontId="21" fillId="2" borderId="8" xfId="0" applyFont="1" applyFill="1" applyBorder="1" applyProtection="1"/>
    <xf numFmtId="0" fontId="29" fillId="2" borderId="0" xfId="0" quotePrefix="1" applyFont="1" applyFill="1" applyProtection="1"/>
    <xf numFmtId="0" fontId="29" fillId="2" borderId="0" xfId="0" applyFont="1" applyFill="1" applyProtection="1"/>
    <xf numFmtId="0" fontId="21" fillId="4" borderId="18" xfId="0" applyFont="1" applyFill="1" applyBorder="1" applyProtection="1"/>
    <xf numFmtId="0" fontId="31" fillId="4" borderId="19" xfId="0" applyFont="1" applyFill="1" applyBorder="1" applyAlignment="1" applyProtection="1">
      <alignment vertical="center"/>
    </xf>
    <xf numFmtId="0" fontId="31" fillId="4" borderId="19" xfId="0" applyFont="1" applyFill="1" applyBorder="1" applyProtection="1"/>
    <xf numFmtId="0" fontId="30" fillId="4" borderId="19" xfId="0" applyFont="1" applyFill="1" applyBorder="1" applyAlignment="1" applyProtection="1">
      <alignment horizontal="centerContinuous" vertical="center"/>
    </xf>
    <xf numFmtId="0" fontId="21" fillId="4" borderId="20" xfId="0" applyFont="1" applyFill="1" applyBorder="1" applyProtection="1"/>
    <xf numFmtId="0" fontId="21" fillId="2" borderId="4" xfId="0" applyFont="1" applyFill="1" applyBorder="1" applyProtection="1"/>
    <xf numFmtId="0" fontId="31" fillId="2" borderId="21" xfId="0" applyFont="1" applyFill="1" applyBorder="1" applyProtection="1"/>
    <xf numFmtId="0" fontId="31" fillId="2" borderId="21" xfId="0" applyFont="1" applyFill="1" applyBorder="1" applyAlignment="1" applyProtection="1">
      <alignment vertical="center"/>
    </xf>
    <xf numFmtId="0" fontId="21" fillId="2" borderId="5" xfId="0" applyFont="1" applyFill="1" applyBorder="1" applyProtection="1"/>
    <xf numFmtId="0" fontId="31" fillId="2" borderId="0" xfId="0" applyFont="1" applyFill="1" applyBorder="1" applyAlignment="1" applyProtection="1">
      <alignment vertical="center"/>
    </xf>
    <xf numFmtId="0" fontId="27" fillId="2" borderId="0" xfId="0" applyFont="1" applyFill="1" applyBorder="1" applyAlignment="1" applyProtection="1">
      <alignment horizontal="left"/>
    </xf>
    <xf numFmtId="0" fontId="21" fillId="2" borderId="0" xfId="0" applyFont="1" applyFill="1" applyBorder="1" applyAlignment="1" applyProtection="1">
      <alignment horizontal="center" vertical="center"/>
    </xf>
    <xf numFmtId="49" fontId="21" fillId="2" borderId="0" xfId="0" applyNumberFormat="1" applyFont="1" applyFill="1" applyBorder="1" applyAlignment="1" applyProtection="1">
      <alignment horizontal="center" vertical="center"/>
    </xf>
    <xf numFmtId="0" fontId="21" fillId="2" borderId="22" xfId="0" applyFont="1" applyFill="1" applyBorder="1" applyAlignment="1" applyProtection="1">
      <alignment vertical="center"/>
    </xf>
    <xf numFmtId="0" fontId="20" fillId="2" borderId="0" xfId="0" applyFont="1" applyFill="1" applyBorder="1" applyAlignment="1" applyProtection="1">
      <alignment vertical="center"/>
    </xf>
    <xf numFmtId="0" fontId="21" fillId="2" borderId="23" xfId="0" applyFont="1" applyFill="1" applyBorder="1" applyAlignment="1" applyProtection="1">
      <alignment vertical="center"/>
    </xf>
    <xf numFmtId="0" fontId="21" fillId="2" borderId="24" xfId="0" applyFont="1" applyFill="1" applyBorder="1" applyAlignment="1" applyProtection="1">
      <alignment vertical="center"/>
    </xf>
    <xf numFmtId="0" fontId="21" fillId="2" borderId="0" xfId="0" applyFont="1" applyFill="1" applyBorder="1" applyAlignment="1" applyProtection="1">
      <alignment vertical="center"/>
    </xf>
    <xf numFmtId="0" fontId="21" fillId="2" borderId="25" xfId="0" applyFont="1" applyFill="1" applyBorder="1" applyAlignment="1" applyProtection="1">
      <alignment vertical="center"/>
    </xf>
    <xf numFmtId="0" fontId="21" fillId="2" borderId="26" xfId="0" applyFont="1" applyFill="1" applyBorder="1" applyAlignment="1" applyProtection="1">
      <alignment vertical="center"/>
    </xf>
    <xf numFmtId="0" fontId="20" fillId="4" borderId="27" xfId="0" applyFont="1" applyFill="1" applyBorder="1" applyAlignment="1" applyProtection="1">
      <alignment vertical="center"/>
    </xf>
    <xf numFmtId="0" fontId="32" fillId="2" borderId="0" xfId="0" applyFont="1" applyFill="1" applyAlignment="1" applyProtection="1">
      <alignment vertical="center"/>
    </xf>
    <xf numFmtId="0" fontId="31" fillId="2" borderId="0" xfId="0" applyFont="1" applyFill="1" applyProtection="1"/>
    <xf numFmtId="0" fontId="21" fillId="2" borderId="0" xfId="0" applyFont="1" applyFill="1" applyBorder="1" applyAlignment="1" applyProtection="1">
      <alignment vertical="center" wrapText="1"/>
    </xf>
    <xf numFmtId="0" fontId="21" fillId="2" borderId="6" xfId="0" applyFont="1" applyFill="1" applyBorder="1" applyAlignment="1" applyProtection="1">
      <alignment wrapText="1"/>
    </xf>
    <xf numFmtId="0" fontId="21" fillId="2" borderId="0" xfId="0" applyFont="1" applyFill="1" applyAlignment="1" applyProtection="1">
      <alignment wrapText="1"/>
    </xf>
    <xf numFmtId="4" fontId="21" fillId="3" borderId="28" xfId="0" applyNumberFormat="1" applyFont="1" applyFill="1" applyBorder="1" applyAlignment="1" applyProtection="1">
      <alignment vertical="center"/>
      <protection locked="0"/>
    </xf>
    <xf numFmtId="4" fontId="21" fillId="3" borderId="29" xfId="0" applyNumberFormat="1" applyFont="1" applyFill="1" applyBorder="1" applyAlignment="1" applyProtection="1">
      <alignment vertical="center"/>
      <protection locked="0"/>
    </xf>
    <xf numFmtId="4" fontId="21" fillId="3" borderId="30" xfId="0" applyNumberFormat="1" applyFont="1" applyFill="1" applyBorder="1" applyAlignment="1" applyProtection="1">
      <alignment vertical="center"/>
      <protection locked="0"/>
    </xf>
    <xf numFmtId="4" fontId="21" fillId="3" borderId="14" xfId="0" applyNumberFormat="1" applyFont="1" applyFill="1" applyBorder="1" applyAlignment="1" applyProtection="1">
      <alignment vertical="center"/>
      <protection locked="0"/>
    </xf>
    <xf numFmtId="4" fontId="21" fillId="3" borderId="31" xfId="0" applyNumberFormat="1" applyFont="1" applyFill="1" applyBorder="1" applyAlignment="1" applyProtection="1">
      <alignment vertical="center"/>
      <protection locked="0"/>
    </xf>
    <xf numFmtId="4" fontId="21" fillId="3" borderId="17" xfId="0" applyNumberFormat="1" applyFont="1" applyFill="1" applyBorder="1" applyAlignment="1" applyProtection="1">
      <alignment vertical="center"/>
      <protection locked="0"/>
    </xf>
    <xf numFmtId="4" fontId="21" fillId="3" borderId="32" xfId="0" applyNumberFormat="1" applyFont="1" applyFill="1" applyBorder="1" applyAlignment="1" applyProtection="1">
      <alignment vertical="center"/>
      <protection locked="0"/>
    </xf>
    <xf numFmtId="4" fontId="21" fillId="3" borderId="13" xfId="0" applyNumberFormat="1" applyFont="1" applyFill="1" applyBorder="1" applyAlignment="1" applyProtection="1">
      <alignment vertical="center"/>
      <protection locked="0"/>
    </xf>
    <xf numFmtId="4" fontId="21" fillId="3" borderId="33" xfId="0" applyNumberFormat="1" applyFont="1" applyFill="1" applyBorder="1" applyAlignment="1" applyProtection="1">
      <alignment vertical="center"/>
      <protection locked="0"/>
    </xf>
    <xf numFmtId="4" fontId="21" fillId="3" borderId="34" xfId="0" applyNumberFormat="1" applyFont="1" applyFill="1" applyBorder="1" applyAlignment="1" applyProtection="1">
      <alignment vertical="center"/>
      <protection locked="0"/>
    </xf>
    <xf numFmtId="4" fontId="21" fillId="3" borderId="35" xfId="0" applyNumberFormat="1" applyFont="1" applyFill="1" applyBorder="1" applyAlignment="1" applyProtection="1">
      <alignment vertical="center"/>
      <protection locked="0"/>
    </xf>
    <xf numFmtId="4" fontId="21" fillId="3" borderId="36" xfId="0" applyNumberFormat="1" applyFont="1" applyFill="1" applyBorder="1" applyAlignment="1" applyProtection="1">
      <alignment vertical="center"/>
      <protection locked="0"/>
    </xf>
    <xf numFmtId="4" fontId="21" fillId="3" borderId="37" xfId="0" applyNumberFormat="1" applyFont="1" applyFill="1" applyBorder="1" applyAlignment="1" applyProtection="1">
      <alignment vertical="center"/>
      <protection locked="0"/>
    </xf>
    <xf numFmtId="4" fontId="21" fillId="3" borderId="38" xfId="0" applyNumberFormat="1" applyFont="1" applyFill="1" applyBorder="1" applyAlignment="1" applyProtection="1">
      <alignment vertical="center"/>
      <protection locked="0"/>
    </xf>
    <xf numFmtId="4" fontId="21" fillId="3" borderId="39" xfId="0" applyNumberFormat="1" applyFont="1" applyFill="1" applyBorder="1" applyAlignment="1" applyProtection="1">
      <alignment vertical="center"/>
      <protection locked="0"/>
    </xf>
    <xf numFmtId="4" fontId="21" fillId="3" borderId="28" xfId="0" applyNumberFormat="1" applyFont="1" applyFill="1" applyBorder="1" applyAlignment="1" applyProtection="1">
      <alignment horizontal="right" vertical="center"/>
      <protection locked="0"/>
    </xf>
    <xf numFmtId="4" fontId="21" fillId="3" borderId="28" xfId="0" applyNumberFormat="1" applyFont="1" applyFill="1" applyBorder="1" applyAlignment="1" applyProtection="1">
      <alignment horizontal="right" vertical="center" wrapText="1"/>
      <protection locked="0"/>
    </xf>
    <xf numFmtId="4" fontId="21" fillId="3" borderId="14" xfId="0" applyNumberFormat="1" applyFont="1" applyFill="1" applyBorder="1" applyAlignment="1" applyProtection="1">
      <alignment horizontal="right" vertical="center"/>
      <protection locked="0"/>
    </xf>
    <xf numFmtId="4" fontId="21" fillId="3" borderId="30" xfId="0" applyNumberFormat="1" applyFont="1" applyFill="1" applyBorder="1" applyAlignment="1" applyProtection="1">
      <alignment horizontal="right" vertical="center"/>
      <protection locked="0"/>
    </xf>
    <xf numFmtId="4" fontId="21" fillId="3" borderId="40" xfId="0" applyNumberFormat="1" applyFont="1" applyFill="1" applyBorder="1" applyAlignment="1" applyProtection="1">
      <alignment horizontal="right" vertical="center"/>
      <protection locked="0"/>
    </xf>
    <xf numFmtId="4" fontId="21" fillId="3" borderId="36" xfId="0" applyNumberFormat="1" applyFont="1" applyFill="1" applyBorder="1" applyProtection="1">
      <protection locked="0"/>
    </xf>
    <xf numFmtId="4" fontId="21" fillId="3" borderId="28" xfId="0" applyNumberFormat="1" applyFont="1" applyFill="1" applyBorder="1" applyProtection="1">
      <protection locked="0"/>
    </xf>
    <xf numFmtId="4" fontId="21" fillId="3" borderId="37" xfId="0" applyNumberFormat="1" applyFont="1" applyFill="1" applyBorder="1" applyProtection="1">
      <protection locked="0"/>
    </xf>
    <xf numFmtId="4" fontId="21" fillId="3" borderId="41" xfId="0" applyNumberFormat="1" applyFont="1" applyFill="1" applyBorder="1" applyProtection="1">
      <protection locked="0"/>
    </xf>
    <xf numFmtId="4" fontId="21" fillId="3" borderId="39" xfId="0" applyNumberFormat="1" applyFont="1" applyFill="1" applyBorder="1" applyProtection="1">
      <protection locked="0"/>
    </xf>
    <xf numFmtId="4" fontId="21" fillId="3" borderId="39" xfId="0" applyNumberFormat="1" applyFont="1" applyFill="1" applyBorder="1" applyAlignment="1" applyProtection="1">
      <alignment horizontal="right" vertical="center"/>
      <protection locked="0"/>
    </xf>
    <xf numFmtId="4" fontId="21" fillId="3" borderId="30" xfId="0" applyNumberFormat="1" applyFont="1" applyFill="1" applyBorder="1" applyProtection="1">
      <protection locked="0"/>
    </xf>
    <xf numFmtId="4" fontId="21" fillId="3" borderId="32" xfId="0" applyNumberFormat="1" applyFont="1" applyFill="1" applyBorder="1" applyProtection="1">
      <protection locked="0"/>
    </xf>
    <xf numFmtId="4" fontId="21" fillId="3" borderId="14" xfId="15" applyNumberFormat="1" applyFont="1" applyFill="1" applyBorder="1" applyAlignment="1" applyProtection="1">
      <alignment horizontal="right" vertical="center" wrapText="1"/>
      <protection locked="0"/>
    </xf>
    <xf numFmtId="4" fontId="21" fillId="3" borderId="14" xfId="16" applyNumberFormat="1" applyFont="1" applyFill="1" applyBorder="1" applyAlignment="1" applyProtection="1">
      <alignment horizontal="right" vertical="center" wrapText="1"/>
      <protection locked="0"/>
    </xf>
    <xf numFmtId="4" fontId="21" fillId="3" borderId="14" xfId="14" applyNumberFormat="1" applyFont="1" applyFill="1" applyBorder="1" applyAlignment="1" applyProtection="1">
      <alignment horizontal="right" vertical="center"/>
      <protection locked="0"/>
    </xf>
    <xf numFmtId="4" fontId="21" fillId="4" borderId="42" xfId="14" applyNumberFormat="1" applyFont="1" applyFill="1" applyBorder="1" applyAlignment="1" applyProtection="1">
      <alignment horizontal="right" vertical="center"/>
    </xf>
    <xf numFmtId="49" fontId="21" fillId="2" borderId="0" xfId="15" applyNumberFormat="1" applyFont="1" applyFill="1" applyBorder="1" applyAlignment="1" applyProtection="1">
      <alignment horizontal="center" vertical="center"/>
    </xf>
    <xf numFmtId="49" fontId="21" fillId="2" borderId="0" xfId="14" applyNumberFormat="1" applyFont="1" applyFill="1" applyBorder="1" applyAlignment="1" applyProtection="1">
      <alignment horizontal="center" vertical="center"/>
    </xf>
    <xf numFmtId="0" fontId="21" fillId="2" borderId="0" xfId="15" applyFont="1" applyFill="1" applyBorder="1" applyAlignment="1" applyProtection="1">
      <alignment horizontal="left"/>
    </xf>
    <xf numFmtId="0" fontId="21" fillId="2" borderId="0" xfId="14" applyFont="1" applyFill="1" applyBorder="1" applyAlignment="1" applyProtection="1">
      <alignment horizontal="left" vertical="center"/>
    </xf>
    <xf numFmtId="4" fontId="21" fillId="4" borderId="14" xfId="14" applyNumberFormat="1" applyFont="1" applyFill="1" applyBorder="1" applyAlignment="1" applyProtection="1">
      <alignment horizontal="right" vertical="center"/>
    </xf>
    <xf numFmtId="10" fontId="21" fillId="4" borderId="14" xfId="14" applyNumberFormat="1" applyFont="1" applyFill="1" applyBorder="1" applyAlignment="1" applyProtection="1">
      <alignment horizontal="right" vertical="center"/>
    </xf>
    <xf numFmtId="0" fontId="21" fillId="2" borderId="0" xfId="14" applyFont="1" applyFill="1" applyBorder="1" applyAlignment="1" applyProtection="1">
      <alignment horizontal="left" vertical="center" wrapText="1"/>
    </xf>
    <xf numFmtId="0" fontId="21" fillId="2" borderId="0" xfId="14" applyFont="1" applyFill="1" applyBorder="1" applyAlignment="1" applyProtection="1">
      <alignment vertical="center"/>
    </xf>
    <xf numFmtId="4" fontId="21" fillId="2" borderId="0" xfId="14" applyNumberFormat="1" applyFont="1" applyFill="1" applyBorder="1" applyAlignment="1" applyProtection="1">
      <alignment horizontal="right" vertical="center"/>
    </xf>
    <xf numFmtId="10" fontId="21" fillId="2" borderId="0" xfId="14" applyNumberFormat="1" applyFont="1" applyFill="1" applyBorder="1" applyAlignment="1" applyProtection="1">
      <alignment horizontal="right" vertical="center"/>
    </xf>
    <xf numFmtId="10" fontId="21" fillId="4" borderId="42" xfId="14" applyNumberFormat="1" applyFont="1" applyFill="1" applyBorder="1" applyAlignment="1" applyProtection="1">
      <alignment horizontal="right" vertical="center"/>
    </xf>
    <xf numFmtId="4" fontId="21" fillId="4" borderId="43" xfId="14" applyNumberFormat="1" applyFont="1" applyFill="1" applyBorder="1" applyAlignment="1" applyProtection="1">
      <alignment horizontal="right" vertical="center"/>
    </xf>
    <xf numFmtId="4" fontId="21" fillId="2" borderId="0" xfId="0" applyNumberFormat="1" applyFont="1" applyFill="1" applyBorder="1" applyAlignment="1" applyProtection="1">
      <alignment horizontal="right"/>
    </xf>
    <xf numFmtId="10" fontId="21" fillId="2" borderId="0" xfId="0" applyNumberFormat="1" applyFont="1" applyFill="1" applyBorder="1" applyAlignment="1" applyProtection="1">
      <alignment horizontal="right"/>
    </xf>
    <xf numFmtId="4" fontId="21" fillId="2" borderId="14" xfId="14" applyNumberFormat="1" applyFont="1" applyFill="1" applyBorder="1" applyAlignment="1" applyProtection="1">
      <alignment horizontal="right" vertical="center"/>
    </xf>
    <xf numFmtId="10" fontId="21" fillId="2" borderId="14" xfId="14" applyNumberFormat="1" applyFont="1" applyFill="1" applyBorder="1" applyAlignment="1" applyProtection="1">
      <alignment horizontal="right" vertical="center"/>
    </xf>
    <xf numFmtId="0" fontId="21" fillId="2" borderId="0" xfId="14" applyFont="1" applyFill="1" applyBorder="1" applyAlignment="1" applyProtection="1">
      <alignment horizontal="right"/>
    </xf>
    <xf numFmtId="0" fontId="21" fillId="2" borderId="0" xfId="14" applyFont="1" applyFill="1" applyBorder="1" applyProtection="1"/>
    <xf numFmtId="0" fontId="21" fillId="2" borderId="0" xfId="15" applyFont="1" applyFill="1" applyBorder="1" applyAlignment="1" applyProtection="1">
      <alignment horizontal="left" vertical="center" wrapText="1"/>
    </xf>
    <xf numFmtId="4" fontId="21" fillId="4" borderId="14" xfId="15" applyNumberFormat="1" applyFont="1" applyFill="1" applyBorder="1" applyAlignment="1" applyProtection="1">
      <alignment horizontal="right" vertical="center" wrapText="1"/>
    </xf>
    <xf numFmtId="10" fontId="21" fillId="4" borderId="14" xfId="15" applyNumberFormat="1" applyFont="1" applyFill="1" applyBorder="1" applyAlignment="1" applyProtection="1">
      <alignment horizontal="right" vertical="center" wrapText="1"/>
    </xf>
    <xf numFmtId="0" fontId="21" fillId="2" borderId="0" xfId="16" applyFont="1" applyFill="1" applyBorder="1" applyAlignment="1" applyProtection="1">
      <alignment horizontal="left" vertical="center" wrapText="1"/>
    </xf>
    <xf numFmtId="0" fontId="21" fillId="2" borderId="0" xfId="13" applyFont="1" applyFill="1" applyBorder="1" applyAlignment="1" applyProtection="1">
      <alignment horizontal="left" vertical="top"/>
    </xf>
    <xf numFmtId="4" fontId="21" fillId="4" borderId="39" xfId="15" applyNumberFormat="1" applyFont="1" applyFill="1" applyBorder="1" applyAlignment="1" applyProtection="1">
      <alignment horizontal="right" vertical="center" wrapText="1"/>
    </xf>
    <xf numFmtId="0" fontId="21" fillId="2" borderId="0" xfId="13" applyFont="1" applyFill="1" applyBorder="1" applyAlignment="1" applyProtection="1">
      <alignment horizontal="left" vertical="top" wrapText="1"/>
    </xf>
    <xf numFmtId="4" fontId="21" fillId="2" borderId="10" xfId="15" applyNumberFormat="1" applyFont="1" applyFill="1" applyBorder="1" applyAlignment="1" applyProtection="1">
      <alignment horizontal="right" vertical="center" wrapText="1"/>
    </xf>
    <xf numFmtId="4" fontId="21" fillId="2" borderId="0" xfId="15" applyNumberFormat="1" applyFont="1" applyFill="1" applyBorder="1" applyAlignment="1" applyProtection="1">
      <alignment horizontal="right" vertical="center" wrapText="1"/>
    </xf>
    <xf numFmtId="0" fontId="18" fillId="2" borderId="0" xfId="16" applyFont="1" applyFill="1" applyBorder="1" applyAlignment="1" applyProtection="1">
      <alignment vertical="center"/>
    </xf>
    <xf numFmtId="4" fontId="21" fillId="2" borderId="16" xfId="15" applyNumberFormat="1" applyFont="1" applyFill="1" applyBorder="1" applyAlignment="1" applyProtection="1">
      <alignment horizontal="right" vertical="center" wrapText="1"/>
    </xf>
    <xf numFmtId="0" fontId="21" fillId="2" borderId="0" xfId="16" applyFont="1" applyFill="1" applyBorder="1" applyAlignment="1" applyProtection="1">
      <alignment horizontal="left" vertical="top" wrapText="1"/>
    </xf>
    <xf numFmtId="0" fontId="18" fillId="2" borderId="0" xfId="17" applyFont="1" applyFill="1" applyBorder="1" applyAlignment="1" applyProtection="1"/>
    <xf numFmtId="0" fontId="21" fillId="2" borderId="0" xfId="17" applyFont="1" applyFill="1" applyBorder="1" applyAlignment="1" applyProtection="1">
      <alignment horizontal="left" vertical="center" wrapText="1"/>
    </xf>
    <xf numFmtId="0" fontId="21" fillId="2" borderId="0" xfId="19" applyFont="1" applyFill="1" applyBorder="1" applyAlignment="1" applyProtection="1">
      <alignment horizontal="left" vertical="center"/>
    </xf>
    <xf numFmtId="4" fontId="21" fillId="3" borderId="14" xfId="18" applyNumberFormat="1" applyFont="1" applyFill="1" applyBorder="1" applyAlignment="1" applyProtection="1">
      <alignment horizontal="right" vertical="center" wrapText="1"/>
      <protection locked="0"/>
    </xf>
    <xf numFmtId="4" fontId="21" fillId="4" borderId="14" xfId="18" applyNumberFormat="1" applyFont="1" applyFill="1" applyBorder="1" applyAlignment="1" applyProtection="1">
      <alignment horizontal="right" vertical="center" wrapText="1"/>
    </xf>
    <xf numFmtId="10" fontId="21" fillId="4" borderId="14" xfId="18" applyNumberFormat="1" applyFont="1" applyFill="1" applyBorder="1" applyAlignment="1" applyProtection="1">
      <alignment horizontal="right" vertical="center" wrapText="1"/>
    </xf>
    <xf numFmtId="0" fontId="18" fillId="2" borderId="0" xfId="20" applyFont="1" applyFill="1" applyBorder="1" applyAlignment="1" applyProtection="1"/>
    <xf numFmtId="0" fontId="21" fillId="2" borderId="0" xfId="20" applyFont="1" applyFill="1" applyBorder="1" applyAlignment="1" applyProtection="1">
      <alignment horizontal="left" vertical="center"/>
    </xf>
    <xf numFmtId="4" fontId="21" fillId="4" borderId="14" xfId="20" applyNumberFormat="1" applyFont="1" applyFill="1" applyBorder="1" applyAlignment="1" applyProtection="1">
      <alignment horizontal="right"/>
    </xf>
    <xf numFmtId="4" fontId="21" fillId="4" borderId="9" xfId="20" applyNumberFormat="1" applyFont="1" applyFill="1" applyBorder="1" applyAlignment="1" applyProtection="1">
      <alignment horizontal="right"/>
    </xf>
    <xf numFmtId="10" fontId="21" fillId="4" borderId="39" xfId="18" applyNumberFormat="1" applyFont="1" applyFill="1" applyBorder="1" applyAlignment="1" applyProtection="1">
      <alignment horizontal="right" vertical="center" wrapText="1"/>
    </xf>
    <xf numFmtId="4" fontId="21" fillId="4" borderId="15" xfId="20" applyNumberFormat="1" applyFont="1" applyFill="1" applyBorder="1" applyAlignment="1" applyProtection="1">
      <alignment horizontal="right"/>
    </xf>
    <xf numFmtId="4" fontId="21" fillId="4" borderId="15" xfId="20" applyNumberFormat="1" applyFont="1" applyFill="1" applyBorder="1" applyAlignment="1" applyProtection="1">
      <alignment horizontal="right" vertical="center"/>
    </xf>
    <xf numFmtId="4" fontId="21" fillId="4" borderId="44" xfId="20" applyNumberFormat="1" applyFont="1" applyFill="1" applyBorder="1" applyAlignment="1" applyProtection="1">
      <alignment horizontal="right" vertical="center" wrapText="1"/>
    </xf>
    <xf numFmtId="0" fontId="36" fillId="2" borderId="0" xfId="20" applyFont="1" applyFill="1" applyBorder="1" applyAlignment="1" applyProtection="1">
      <alignment horizontal="left" vertical="center"/>
    </xf>
    <xf numFmtId="0" fontId="21" fillId="2" borderId="0" xfId="20" applyFont="1" applyFill="1" applyBorder="1" applyAlignment="1" applyProtection="1">
      <alignment vertical="center" wrapText="1"/>
    </xf>
    <xf numFmtId="4" fontId="21" fillId="2" borderId="0" xfId="20" applyNumberFormat="1" applyFont="1" applyFill="1" applyBorder="1" applyAlignment="1" applyProtection="1">
      <alignment horizontal="right" vertical="center" wrapText="1"/>
    </xf>
    <xf numFmtId="10" fontId="21" fillId="2" borderId="0" xfId="20" applyNumberFormat="1" applyFont="1" applyFill="1" applyBorder="1" applyAlignment="1" applyProtection="1">
      <alignment horizontal="right" vertical="center" wrapText="1"/>
    </xf>
    <xf numFmtId="4" fontId="21" fillId="4" borderId="42" xfId="20" applyNumberFormat="1" applyFont="1" applyFill="1" applyBorder="1" applyAlignment="1" applyProtection="1">
      <alignment horizontal="right" vertical="center" wrapText="1"/>
    </xf>
    <xf numFmtId="10" fontId="21" fillId="4" borderId="42" xfId="18" applyNumberFormat="1" applyFont="1" applyFill="1" applyBorder="1" applyAlignment="1" applyProtection="1">
      <alignment horizontal="right" vertical="center" wrapText="1"/>
    </xf>
    <xf numFmtId="0" fontId="20" fillId="2" borderId="0" xfId="20" applyFont="1" applyFill="1" applyBorder="1" applyAlignment="1" applyProtection="1">
      <alignment vertical="center" wrapText="1"/>
    </xf>
    <xf numFmtId="3" fontId="21" fillId="2" borderId="2" xfId="0" applyNumberFormat="1" applyFont="1" applyFill="1" applyBorder="1" applyProtection="1"/>
    <xf numFmtId="3" fontId="21" fillId="2" borderId="0" xfId="0" applyNumberFormat="1" applyFont="1" applyFill="1" applyBorder="1" applyProtection="1"/>
    <xf numFmtId="3" fontId="21" fillId="2" borderId="0" xfId="17" applyNumberFormat="1" applyFont="1" applyFill="1" applyBorder="1" applyAlignment="1" applyProtection="1"/>
    <xf numFmtId="3" fontId="21" fillId="2" borderId="6" xfId="0" applyNumberFormat="1" applyFont="1" applyFill="1" applyBorder="1" applyProtection="1"/>
    <xf numFmtId="3" fontId="21" fillId="2" borderId="0" xfId="0" applyNumberFormat="1" applyFont="1" applyFill="1" applyProtection="1"/>
    <xf numFmtId="4" fontId="21" fillId="4" borderId="42" xfId="16" applyNumberFormat="1" applyFont="1" applyFill="1" applyBorder="1" applyAlignment="1" applyProtection="1">
      <alignment horizontal="right" vertical="center" wrapText="1"/>
    </xf>
    <xf numFmtId="10" fontId="21" fillId="4" borderId="42" xfId="16" applyNumberFormat="1" applyFont="1" applyFill="1" applyBorder="1" applyAlignment="1" applyProtection="1">
      <alignment horizontal="right" vertical="center" wrapText="1"/>
    </xf>
    <xf numFmtId="4" fontId="21" fillId="4" borderId="43" xfId="16" applyNumberFormat="1" applyFont="1" applyFill="1" applyBorder="1" applyAlignment="1" applyProtection="1">
      <alignment horizontal="right" vertical="center" wrapText="1"/>
    </xf>
    <xf numFmtId="0" fontId="21" fillId="2" borderId="0" xfId="18" applyFont="1" applyFill="1" applyBorder="1" applyAlignment="1" applyProtection="1">
      <alignment vertical="center" wrapText="1"/>
    </xf>
    <xf numFmtId="4" fontId="21" fillId="2" borderId="0" xfId="18" applyNumberFormat="1" applyFont="1" applyFill="1" applyBorder="1" applyAlignment="1" applyProtection="1">
      <alignment horizontal="right" vertical="center" wrapText="1"/>
    </xf>
    <xf numFmtId="10" fontId="21" fillId="2" borderId="0" xfId="18" applyNumberFormat="1" applyFont="1" applyFill="1" applyBorder="1" applyAlignment="1" applyProtection="1">
      <alignment horizontal="right" vertical="center" wrapText="1"/>
    </xf>
    <xf numFmtId="4" fontId="21" fillId="4" borderId="42" xfId="18" applyNumberFormat="1" applyFont="1" applyFill="1" applyBorder="1" applyAlignment="1" applyProtection="1">
      <alignment horizontal="right" vertical="center" wrapText="1"/>
    </xf>
    <xf numFmtId="4" fontId="21" fillId="4" borderId="43" xfId="18" applyNumberFormat="1" applyFont="1" applyFill="1" applyBorder="1" applyAlignment="1" applyProtection="1">
      <alignment horizontal="right" vertical="center" wrapText="1"/>
    </xf>
    <xf numFmtId="0" fontId="21" fillId="2" borderId="0" xfId="19" applyFont="1" applyFill="1" applyBorder="1" applyAlignment="1" applyProtection="1">
      <alignment horizontal="left" vertical="center" wrapText="1"/>
    </xf>
    <xf numFmtId="0" fontId="21" fillId="2" borderId="10" xfId="19" applyFont="1" applyFill="1" applyBorder="1" applyAlignment="1" applyProtection="1">
      <alignment vertical="center"/>
    </xf>
    <xf numFmtId="4" fontId="21" fillId="3" borderId="41" xfId="0" applyNumberFormat="1" applyFont="1" applyFill="1" applyBorder="1" applyAlignment="1" applyProtection="1">
      <alignment vertical="center"/>
      <protection locked="0"/>
    </xf>
    <xf numFmtId="3" fontId="21" fillId="2" borderId="0" xfId="15" applyNumberFormat="1" applyFont="1" applyFill="1" applyBorder="1" applyAlignment="1" applyProtection="1">
      <alignment horizontal="center" vertical="center"/>
    </xf>
    <xf numFmtId="3" fontId="21" fillId="2" borderId="0" xfId="15" applyNumberFormat="1" applyFont="1" applyFill="1" applyBorder="1" applyAlignment="1" applyProtection="1">
      <alignment horizontal="left"/>
    </xf>
    <xf numFmtId="0" fontId="21" fillId="2" borderId="0" xfId="17" applyNumberFormat="1" applyFont="1" applyFill="1" applyBorder="1" applyAlignment="1" applyProtection="1">
      <alignment horizontal="left" vertical="center" wrapText="1"/>
    </xf>
    <xf numFmtId="49" fontId="21" fillId="2" borderId="0" xfId="17" applyNumberFormat="1" applyFont="1" applyFill="1" applyBorder="1" applyAlignment="1" applyProtection="1">
      <alignment horizontal="left" vertical="center" wrapText="1"/>
    </xf>
    <xf numFmtId="3" fontId="21" fillId="2" borderId="0" xfId="17" applyNumberFormat="1" applyFont="1" applyFill="1" applyBorder="1" applyAlignment="1" applyProtection="1">
      <alignment horizontal="left" vertical="center" wrapText="1"/>
    </xf>
    <xf numFmtId="4" fontId="21" fillId="2" borderId="0" xfId="16" applyNumberFormat="1" applyFont="1" applyFill="1" applyBorder="1" applyAlignment="1" applyProtection="1">
      <alignment horizontal="right" vertical="center" wrapText="1"/>
    </xf>
    <xf numFmtId="10" fontId="21" fillId="2" borderId="0" xfId="16" applyNumberFormat="1" applyFont="1" applyFill="1" applyBorder="1" applyAlignment="1" applyProtection="1">
      <alignment horizontal="right" vertical="center" wrapText="1"/>
    </xf>
    <xf numFmtId="3" fontId="21" fillId="2" borderId="3" xfId="0" applyNumberFormat="1" applyFont="1" applyFill="1" applyBorder="1" applyProtection="1"/>
    <xf numFmtId="3" fontId="21" fillId="2" borderId="7" xfId="0" applyNumberFormat="1" applyFont="1" applyFill="1" applyBorder="1" applyProtection="1"/>
    <xf numFmtId="3" fontId="21" fillId="2" borderId="8" xfId="0" applyNumberFormat="1" applyFont="1" applyFill="1" applyBorder="1" applyProtection="1"/>
    <xf numFmtId="0" fontId="21" fillId="2" borderId="0" xfId="17" quotePrefix="1" applyNumberFormat="1" applyFont="1" applyFill="1" applyBorder="1" applyAlignment="1" applyProtection="1">
      <alignment horizontal="left" vertical="center" wrapText="1"/>
    </xf>
    <xf numFmtId="0" fontId="31" fillId="2" borderId="21" xfId="0" applyFont="1" applyFill="1" applyBorder="1" applyAlignment="1" applyProtection="1">
      <alignment horizontal="center" vertical="center"/>
    </xf>
    <xf numFmtId="10" fontId="21" fillId="4" borderId="45" xfId="0" applyNumberFormat="1" applyFont="1" applyFill="1" applyBorder="1" applyAlignment="1" applyProtection="1">
      <alignment horizontal="center" vertical="center"/>
    </xf>
    <xf numFmtId="10" fontId="21" fillId="4" borderId="46" xfId="0" applyNumberFormat="1" applyFont="1" applyFill="1" applyBorder="1" applyAlignment="1" applyProtection="1">
      <alignment horizontal="center" vertical="center"/>
    </xf>
    <xf numFmtId="10" fontId="21" fillId="4" borderId="14" xfId="0" applyNumberFormat="1" applyFont="1" applyFill="1" applyBorder="1" applyAlignment="1" applyProtection="1">
      <alignment horizontal="center" vertical="center"/>
    </xf>
    <xf numFmtId="10" fontId="21" fillId="4" borderId="47" xfId="0" applyNumberFormat="1" applyFont="1" applyFill="1" applyBorder="1" applyAlignment="1" applyProtection="1">
      <alignment horizontal="center" vertical="center"/>
    </xf>
    <xf numFmtId="10" fontId="21" fillId="4" borderId="48" xfId="0" applyNumberFormat="1" applyFont="1" applyFill="1" applyBorder="1" applyAlignment="1" applyProtection="1">
      <alignment horizontal="center" vertical="center"/>
    </xf>
    <xf numFmtId="10" fontId="21" fillId="4" borderId="49" xfId="0" applyNumberFormat="1" applyFont="1" applyFill="1" applyBorder="1" applyAlignment="1" applyProtection="1">
      <alignment horizontal="center" vertical="center"/>
    </xf>
    <xf numFmtId="0" fontId="21" fillId="2" borderId="0" xfId="0" applyFont="1" applyFill="1" applyBorder="1" applyAlignment="1" applyProtection="1">
      <alignment horizontal="left" vertical="center"/>
    </xf>
    <xf numFmtId="0" fontId="20" fillId="2" borderId="27" xfId="0" applyFont="1" applyFill="1" applyBorder="1" applyAlignment="1" applyProtection="1">
      <alignment vertical="center"/>
    </xf>
    <xf numFmtId="10" fontId="20" fillId="4" borderId="50" xfId="0" applyNumberFormat="1" applyFont="1" applyFill="1" applyBorder="1" applyAlignment="1" applyProtection="1">
      <alignment horizontal="center" vertical="center"/>
    </xf>
    <xf numFmtId="10" fontId="20" fillId="4" borderId="43" xfId="0" applyNumberFormat="1" applyFont="1" applyFill="1" applyBorder="1" applyAlignment="1" applyProtection="1">
      <alignment horizontal="center" vertical="center"/>
    </xf>
    <xf numFmtId="0" fontId="21" fillId="2" borderId="22" xfId="0" applyFont="1" applyFill="1" applyBorder="1" applyAlignment="1" applyProtection="1">
      <alignment horizontal="left" vertical="center"/>
    </xf>
    <xf numFmtId="0" fontId="21" fillId="2" borderId="24" xfId="0" applyFont="1" applyFill="1" applyBorder="1" applyAlignment="1" applyProtection="1">
      <alignment horizontal="left" vertical="center"/>
    </xf>
    <xf numFmtId="0" fontId="21" fillId="2" borderId="51" xfId="0" applyFont="1" applyFill="1" applyBorder="1" applyAlignment="1" applyProtection="1">
      <alignment horizontal="left" vertical="center"/>
    </xf>
    <xf numFmtId="0" fontId="21" fillId="2" borderId="52" xfId="0" applyFont="1" applyFill="1" applyBorder="1" applyProtection="1"/>
    <xf numFmtId="0" fontId="21" fillId="2" borderId="53" xfId="0" applyFont="1" applyFill="1" applyBorder="1" applyAlignment="1" applyProtection="1">
      <alignment horizontal="left" vertical="center"/>
    </xf>
    <xf numFmtId="0" fontId="21" fillId="2" borderId="53" xfId="0" applyFont="1" applyFill="1" applyBorder="1" applyAlignment="1" applyProtection="1">
      <alignment vertical="center"/>
    </xf>
    <xf numFmtId="0" fontId="21" fillId="2" borderId="54" xfId="0" applyFont="1" applyFill="1" applyBorder="1" applyProtection="1"/>
    <xf numFmtId="0" fontId="24" fillId="0" borderId="0" xfId="12" applyProtection="1"/>
    <xf numFmtId="0" fontId="3" fillId="0" borderId="0" xfId="22" applyNumberFormat="1" applyProtection="1"/>
    <xf numFmtId="0" fontId="3" fillId="0" borderId="0" xfId="22" applyProtection="1"/>
    <xf numFmtId="0" fontId="3" fillId="0" borderId="0" xfId="22" applyNumberFormat="1" applyFill="1" applyProtection="1"/>
    <xf numFmtId="0" fontId="0" fillId="0" borderId="0" xfId="0" applyNumberFormat="1" applyProtection="1"/>
    <xf numFmtId="0" fontId="1" fillId="2" borderId="1" xfId="0" applyFont="1" applyFill="1" applyBorder="1" applyProtection="1"/>
    <xf numFmtId="0" fontId="0" fillId="0" borderId="0" xfId="0" applyFill="1" applyProtection="1"/>
    <xf numFmtId="0" fontId="13" fillId="0" borderId="0" xfId="0" applyFont="1" applyProtection="1"/>
    <xf numFmtId="0" fontId="9" fillId="0" borderId="0" xfId="0" quotePrefix="1" applyFont="1" applyProtection="1"/>
    <xf numFmtId="0" fontId="0" fillId="0" borderId="0" xfId="0" applyNumberFormat="1" applyFill="1" applyProtection="1"/>
    <xf numFmtId="0" fontId="1" fillId="0" borderId="0" xfId="0" applyFont="1" applyAlignment="1" applyProtection="1">
      <alignment horizontal="left"/>
    </xf>
    <xf numFmtId="0" fontId="1" fillId="0" borderId="0" xfId="0" applyFont="1" applyProtection="1"/>
    <xf numFmtId="0" fontId="0" fillId="0" borderId="0" xfId="0" applyAlignment="1" applyProtection="1">
      <alignment horizontal="left"/>
    </xf>
    <xf numFmtId="0" fontId="20" fillId="6" borderId="49" xfId="21" applyFont="1" applyFill="1" applyBorder="1" applyAlignment="1" applyProtection="1">
      <alignment horizontal="center" vertical="center" wrapText="1"/>
    </xf>
    <xf numFmtId="0" fontId="8" fillId="2" borderId="0" xfId="0" applyFont="1" applyFill="1" applyBorder="1" applyAlignment="1" applyProtection="1">
      <alignment vertical="center"/>
    </xf>
    <xf numFmtId="0" fontId="35" fillId="2" borderId="21" xfId="0" applyFont="1" applyFill="1" applyBorder="1" applyAlignment="1" applyProtection="1">
      <alignment horizontal="center" vertical="center" wrapText="1"/>
    </xf>
    <xf numFmtId="0" fontId="36" fillId="2" borderId="0" xfId="0" applyFont="1" applyFill="1" applyBorder="1" applyAlignment="1" applyProtection="1">
      <alignment horizontal="left" vertical="center"/>
    </xf>
    <xf numFmtId="4" fontId="21" fillId="4" borderId="28" xfId="0" applyNumberFormat="1" applyFont="1" applyFill="1" applyBorder="1" applyAlignment="1" applyProtection="1">
      <alignment vertical="center"/>
    </xf>
    <xf numFmtId="10" fontId="21" fillId="4" borderId="56" xfId="0" applyNumberFormat="1" applyFont="1" applyFill="1" applyBorder="1" applyAlignment="1" applyProtection="1">
      <alignment vertical="center"/>
    </xf>
    <xf numFmtId="0" fontId="21" fillId="2" borderId="2" xfId="0" applyFont="1" applyFill="1" applyBorder="1" applyAlignment="1" applyProtection="1">
      <alignment vertical="center"/>
    </xf>
    <xf numFmtId="4" fontId="21" fillId="4" borderId="29" xfId="0" applyNumberFormat="1" applyFont="1" applyFill="1" applyBorder="1" applyAlignment="1" applyProtection="1">
      <alignment vertical="center"/>
    </xf>
    <xf numFmtId="10" fontId="21" fillId="4" borderId="57" xfId="0" applyNumberFormat="1" applyFont="1" applyFill="1" applyBorder="1" applyAlignment="1" applyProtection="1">
      <alignment vertical="center"/>
    </xf>
    <xf numFmtId="4" fontId="21" fillId="4" borderId="30" xfId="0" applyNumberFormat="1" applyFont="1" applyFill="1" applyBorder="1" applyAlignment="1" applyProtection="1">
      <alignment vertical="center"/>
    </xf>
    <xf numFmtId="10" fontId="21" fillId="4" borderId="58" xfId="0" applyNumberFormat="1" applyFont="1" applyFill="1" applyBorder="1" applyAlignment="1" applyProtection="1">
      <alignment vertical="center"/>
    </xf>
    <xf numFmtId="4" fontId="21" fillId="2" borderId="0" xfId="0" applyNumberFormat="1" applyFont="1" applyFill="1" applyBorder="1" applyAlignment="1" applyProtection="1">
      <alignment vertical="center"/>
    </xf>
    <xf numFmtId="4" fontId="21" fillId="4" borderId="40" xfId="0" applyNumberFormat="1" applyFont="1" applyFill="1" applyBorder="1" applyAlignment="1" applyProtection="1">
      <alignment vertical="center"/>
    </xf>
    <xf numFmtId="10" fontId="21" fillId="4" borderId="59" xfId="0" applyNumberFormat="1" applyFont="1" applyFill="1" applyBorder="1" applyAlignment="1" applyProtection="1">
      <alignment vertical="center"/>
    </xf>
    <xf numFmtId="4" fontId="21" fillId="4" borderId="14" xfId="0" applyNumberFormat="1" applyFont="1" applyFill="1" applyBorder="1" applyAlignment="1" applyProtection="1">
      <alignment vertical="center"/>
    </xf>
    <xf numFmtId="10" fontId="21" fillId="4" borderId="60" xfId="0" applyNumberFormat="1" applyFont="1" applyFill="1" applyBorder="1" applyAlignment="1" applyProtection="1">
      <alignment vertical="center"/>
    </xf>
    <xf numFmtId="0" fontId="21" fillId="2" borderId="0" xfId="0" applyFont="1" applyFill="1" applyBorder="1" applyAlignment="1" applyProtection="1">
      <alignment horizontal="left"/>
    </xf>
    <xf numFmtId="49" fontId="36" fillId="2" borderId="0" xfId="0" applyNumberFormat="1" applyFont="1" applyFill="1" applyBorder="1" applyAlignment="1" applyProtection="1">
      <alignment horizontal="left" vertical="center"/>
    </xf>
    <xf numFmtId="4" fontId="21" fillId="4" borderId="61" xfId="0" applyNumberFormat="1" applyFont="1" applyFill="1" applyBorder="1" applyAlignment="1" applyProtection="1">
      <alignment vertical="center"/>
    </xf>
    <xf numFmtId="10" fontId="21" fillId="4" borderId="62" xfId="0" applyNumberFormat="1" applyFont="1" applyFill="1" applyBorder="1" applyAlignment="1" applyProtection="1">
      <alignment vertical="center"/>
    </xf>
    <xf numFmtId="4" fontId="21" fillId="4" borderId="40" xfId="0" applyNumberFormat="1" applyFont="1" applyFill="1" applyBorder="1" applyAlignment="1" applyProtection="1">
      <alignment horizontal="right" vertical="center"/>
    </xf>
    <xf numFmtId="0" fontId="18" fillId="2" borderId="0" xfId="0" applyFont="1" applyFill="1" applyBorder="1" applyAlignment="1" applyProtection="1">
      <alignment horizontal="left" vertical="center"/>
    </xf>
    <xf numFmtId="0" fontId="20" fillId="4" borderId="3" xfId="0" applyFont="1" applyFill="1" applyBorder="1" applyAlignment="1" applyProtection="1">
      <alignment vertical="center"/>
    </xf>
    <xf numFmtId="0" fontId="33" fillId="2" borderId="7" xfId="0" applyFont="1" applyFill="1" applyBorder="1" applyAlignment="1" applyProtection="1">
      <alignment horizontal="left"/>
    </xf>
    <xf numFmtId="0" fontId="34" fillId="2" borderId="7" xfId="0" applyFont="1" applyFill="1" applyBorder="1" applyProtection="1"/>
    <xf numFmtId="0" fontId="30" fillId="2" borderId="0" xfId="0" applyFont="1" applyFill="1" applyProtection="1"/>
    <xf numFmtId="0" fontId="31" fillId="2" borderId="2" xfId="0" applyFont="1" applyFill="1" applyBorder="1" applyProtection="1"/>
    <xf numFmtId="0" fontId="31" fillId="2" borderId="6" xfId="0" applyFont="1" applyFill="1" applyBorder="1" applyProtection="1"/>
    <xf numFmtId="0" fontId="33" fillId="2" borderId="21" xfId="0" applyFont="1" applyFill="1" applyBorder="1" applyAlignment="1" applyProtection="1">
      <alignment horizontal="right"/>
    </xf>
    <xf numFmtId="0" fontId="37" fillId="2" borderId="21" xfId="0" applyFont="1" applyFill="1" applyBorder="1" applyProtection="1"/>
    <xf numFmtId="0" fontId="21" fillId="2" borderId="21" xfId="0" applyFont="1" applyFill="1" applyBorder="1" applyProtection="1"/>
    <xf numFmtId="0" fontId="33" fillId="2" borderId="0" xfId="0" applyFont="1" applyFill="1" applyBorder="1" applyAlignment="1" applyProtection="1">
      <alignment horizontal="right"/>
    </xf>
    <xf numFmtId="0" fontId="37" fillId="2" borderId="0" xfId="0" applyFont="1" applyFill="1" applyBorder="1" applyProtection="1"/>
    <xf numFmtId="0" fontId="20" fillId="4" borderId="1" xfId="0" applyFont="1" applyFill="1" applyBorder="1" applyAlignment="1" applyProtection="1">
      <alignment horizontal="left" vertical="center" wrapText="1"/>
    </xf>
    <xf numFmtId="4" fontId="21" fillId="4" borderId="63" xfId="0" applyNumberFormat="1" applyFont="1" applyFill="1" applyBorder="1" applyAlignment="1" applyProtection="1">
      <alignment vertical="center"/>
    </xf>
    <xf numFmtId="0" fontId="21" fillId="6" borderId="64" xfId="0" applyFont="1" applyFill="1" applyBorder="1" applyProtection="1"/>
    <xf numFmtId="0" fontId="21" fillId="6" borderId="65" xfId="0" applyFont="1" applyFill="1" applyBorder="1" applyProtection="1"/>
    <xf numFmtId="0" fontId="21" fillId="6" borderId="66" xfId="0" applyFont="1" applyFill="1" applyBorder="1" applyProtection="1"/>
    <xf numFmtId="0" fontId="21" fillId="2" borderId="0" xfId="0" applyFont="1" applyFill="1" applyBorder="1" applyAlignment="1" applyProtection="1">
      <alignment horizontal="left" wrapText="1"/>
    </xf>
    <xf numFmtId="0" fontId="21" fillId="6" borderId="64" xfId="0" applyFont="1" applyFill="1" applyBorder="1" applyAlignment="1" applyProtection="1">
      <alignment vertical="center" wrapText="1"/>
    </xf>
    <xf numFmtId="0" fontId="21" fillId="6" borderId="66" xfId="0" applyFont="1" applyFill="1" applyBorder="1" applyAlignment="1" applyProtection="1">
      <alignment vertical="center" wrapText="1"/>
    </xf>
    <xf numFmtId="4" fontId="21" fillId="4" borderId="32" xfId="0" applyNumberFormat="1" applyFont="1" applyFill="1" applyBorder="1" applyAlignment="1" applyProtection="1">
      <alignment vertical="center"/>
    </xf>
    <xf numFmtId="0" fontId="21" fillId="6" borderId="65" xfId="0" applyFont="1" applyFill="1" applyBorder="1" applyAlignment="1" applyProtection="1">
      <alignment wrapText="1"/>
    </xf>
    <xf numFmtId="4" fontId="21" fillId="4" borderId="67" xfId="0" applyNumberFormat="1" applyFont="1" applyFill="1" applyBorder="1" applyAlignment="1" applyProtection="1">
      <alignment vertical="center"/>
    </xf>
    <xf numFmtId="0" fontId="21" fillId="6" borderId="66" xfId="0" applyFont="1" applyFill="1" applyBorder="1" applyAlignment="1" applyProtection="1">
      <alignment wrapText="1"/>
    </xf>
    <xf numFmtId="10" fontId="21" fillId="4" borderId="68" xfId="0" applyNumberFormat="1" applyFont="1" applyFill="1" applyBorder="1" applyAlignment="1" applyProtection="1">
      <alignment vertical="center"/>
    </xf>
    <xf numFmtId="0" fontId="38" fillId="2" borderId="7" xfId="0" applyFont="1" applyFill="1" applyBorder="1" applyAlignment="1" applyProtection="1">
      <alignment horizontal="left" vertical="center"/>
    </xf>
    <xf numFmtId="0" fontId="40" fillId="2" borderId="7" xfId="0" applyFont="1" applyFill="1" applyBorder="1" applyAlignment="1" applyProtection="1">
      <alignment horizontal="left" vertical="center" wrapText="1"/>
    </xf>
    <xf numFmtId="0" fontId="39" fillId="2" borderId="7" xfId="0" applyFont="1" applyFill="1" applyBorder="1" applyAlignment="1" applyProtection="1">
      <alignment vertical="center"/>
    </xf>
    <xf numFmtId="0" fontId="21" fillId="6" borderId="64" xfId="0" applyFont="1" applyFill="1" applyBorder="1" applyAlignment="1" applyProtection="1">
      <alignment wrapText="1"/>
    </xf>
    <xf numFmtId="0" fontId="20" fillId="4" borderId="18" xfId="0" applyFont="1" applyFill="1" applyBorder="1" applyAlignment="1" applyProtection="1">
      <alignment horizontal="left" vertical="center" wrapText="1"/>
    </xf>
    <xf numFmtId="4" fontId="21" fillId="4" borderId="69" xfId="0" applyNumberFormat="1" applyFont="1" applyFill="1" applyBorder="1" applyAlignment="1" applyProtection="1">
      <alignment vertical="center"/>
    </xf>
    <xf numFmtId="0" fontId="26" fillId="2" borderId="7" xfId="0" applyFont="1" applyFill="1" applyBorder="1" applyAlignment="1" applyProtection="1">
      <alignment horizontal="left" vertical="center" wrapText="1"/>
    </xf>
    <xf numFmtId="0" fontId="21" fillId="6" borderId="65" xfId="0" applyFont="1" applyFill="1" applyBorder="1" applyAlignment="1" applyProtection="1">
      <alignment vertical="center" wrapText="1"/>
    </xf>
    <xf numFmtId="0" fontId="21" fillId="6" borderId="70" xfId="0" applyFont="1" applyFill="1" applyBorder="1" applyAlignment="1" applyProtection="1">
      <alignment vertical="center" wrapText="1"/>
    </xf>
    <xf numFmtId="10" fontId="21" fillId="4" borderId="14" xfId="0" applyNumberFormat="1" applyFont="1" applyFill="1" applyBorder="1" applyAlignment="1" applyProtection="1">
      <alignment vertical="center"/>
    </xf>
    <xf numFmtId="0" fontId="21" fillId="6" borderId="71" xfId="0" applyFont="1" applyFill="1" applyBorder="1" applyAlignment="1" applyProtection="1">
      <alignment vertical="center" wrapText="1"/>
    </xf>
    <xf numFmtId="10" fontId="21" fillId="4" borderId="32" xfId="0" applyNumberFormat="1" applyFont="1" applyFill="1" applyBorder="1" applyAlignment="1" applyProtection="1">
      <alignment vertical="center"/>
    </xf>
    <xf numFmtId="4" fontId="21" fillId="4" borderId="39" xfId="0" applyNumberFormat="1" applyFont="1" applyFill="1" applyBorder="1" applyAlignment="1" applyProtection="1">
      <alignment vertical="center"/>
    </xf>
    <xf numFmtId="10" fontId="21" fillId="4" borderId="39" xfId="0" applyNumberFormat="1" applyFont="1" applyFill="1" applyBorder="1" applyAlignment="1" applyProtection="1">
      <alignment vertical="center"/>
    </xf>
    <xf numFmtId="0" fontId="21" fillId="6" borderId="1" xfId="0" applyFont="1" applyFill="1" applyBorder="1" applyAlignment="1" applyProtection="1">
      <alignment vertical="center" wrapText="1"/>
    </xf>
    <xf numFmtId="4" fontId="21" fillId="4" borderId="28" xfId="0" applyNumberFormat="1" applyFont="1" applyFill="1" applyBorder="1" applyAlignment="1" applyProtection="1">
      <alignment horizontal="right" vertical="center"/>
    </xf>
    <xf numFmtId="10" fontId="21" fillId="4" borderId="56" xfId="0" applyNumberFormat="1" applyFont="1" applyFill="1" applyBorder="1" applyAlignment="1" applyProtection="1">
      <alignment horizontal="right" vertical="center"/>
    </xf>
    <xf numFmtId="10" fontId="21" fillId="4" borderId="59" xfId="0" applyNumberFormat="1" applyFont="1" applyFill="1" applyBorder="1" applyAlignment="1" applyProtection="1">
      <alignment horizontal="right" vertical="center"/>
    </xf>
    <xf numFmtId="4" fontId="21" fillId="2" borderId="0" xfId="0" applyNumberFormat="1" applyFont="1" applyFill="1" applyBorder="1" applyAlignment="1" applyProtection="1">
      <alignment horizontal="right" vertical="center"/>
    </xf>
    <xf numFmtId="10" fontId="21" fillId="2" borderId="0" xfId="0" applyNumberFormat="1" applyFont="1" applyFill="1" applyBorder="1" applyAlignment="1" applyProtection="1">
      <alignment horizontal="right" vertical="center"/>
    </xf>
    <xf numFmtId="4" fontId="21" fillId="4" borderId="14" xfId="0" applyNumberFormat="1" applyFont="1" applyFill="1" applyBorder="1" applyAlignment="1" applyProtection="1">
      <alignment horizontal="right" vertical="center"/>
    </xf>
    <xf numFmtId="10" fontId="21" fillId="4" borderId="60" xfId="0" applyNumberFormat="1" applyFont="1" applyFill="1" applyBorder="1" applyAlignment="1" applyProtection="1">
      <alignment horizontal="right" vertical="center"/>
    </xf>
    <xf numFmtId="4" fontId="21" fillId="4" borderId="40" xfId="0" applyNumberFormat="1" applyFont="1" applyFill="1" applyBorder="1" applyAlignment="1" applyProtection="1">
      <alignment horizontal="right" vertical="center" wrapText="1"/>
    </xf>
    <xf numFmtId="0" fontId="36" fillId="2" borderId="0" xfId="0" applyFont="1" applyFill="1" applyBorder="1" applyAlignment="1" applyProtection="1">
      <alignment horizontal="center" vertical="center"/>
    </xf>
    <xf numFmtId="0" fontId="36" fillId="2" borderId="0" xfId="0" quotePrefix="1" applyFont="1" applyFill="1" applyBorder="1" applyAlignment="1" applyProtection="1">
      <alignment horizontal="center" vertical="center"/>
    </xf>
    <xf numFmtId="10" fontId="20" fillId="2" borderId="0" xfId="0" applyNumberFormat="1" applyFont="1" applyFill="1" applyBorder="1" applyAlignment="1" applyProtection="1">
      <alignment vertical="center"/>
    </xf>
    <xf numFmtId="49" fontId="42" fillId="2" borderId="0" xfId="0" applyNumberFormat="1" applyFont="1" applyFill="1" applyBorder="1" applyAlignment="1" applyProtection="1">
      <alignment horizontal="center" vertical="center"/>
    </xf>
    <xf numFmtId="10" fontId="21" fillId="2" borderId="0" xfId="0" applyNumberFormat="1" applyFont="1" applyFill="1" applyBorder="1" applyAlignment="1" applyProtection="1">
      <alignment vertical="center"/>
    </xf>
    <xf numFmtId="0" fontId="21" fillId="6" borderId="64" xfId="14" applyFont="1" applyFill="1" applyBorder="1" applyAlignment="1" applyProtection="1">
      <alignment horizontal="left"/>
    </xf>
    <xf numFmtId="10" fontId="21" fillId="2" borderId="0" xfId="0" applyNumberFormat="1" applyFont="1" applyFill="1" applyBorder="1" applyProtection="1"/>
    <xf numFmtId="10" fontId="21" fillId="4" borderId="72" xfId="0" applyNumberFormat="1" applyFont="1" applyFill="1" applyBorder="1" applyAlignment="1" applyProtection="1">
      <alignment vertical="center"/>
    </xf>
    <xf numFmtId="4" fontId="21" fillId="4" borderId="69" xfId="0" applyNumberFormat="1" applyFont="1" applyFill="1" applyBorder="1" applyProtection="1"/>
    <xf numFmtId="0" fontId="21" fillId="2" borderId="7" xfId="0" applyFont="1" applyFill="1" applyBorder="1" applyAlignment="1" applyProtection="1">
      <alignment horizontal="center"/>
    </xf>
    <xf numFmtId="0" fontId="21" fillId="6" borderId="73" xfId="0" applyFont="1" applyFill="1" applyBorder="1" applyAlignment="1" applyProtection="1">
      <alignment wrapText="1"/>
    </xf>
    <xf numFmtId="0" fontId="21" fillId="6" borderId="74" xfId="0" applyFont="1" applyFill="1" applyBorder="1" applyAlignment="1" applyProtection="1">
      <alignment wrapText="1"/>
    </xf>
    <xf numFmtId="49" fontId="42" fillId="2" borderId="6" xfId="0" applyNumberFormat="1" applyFont="1" applyFill="1" applyBorder="1" applyAlignment="1" applyProtection="1">
      <alignment horizontal="center" vertical="center"/>
    </xf>
    <xf numFmtId="4" fontId="21" fillId="4" borderId="30" xfId="0" applyNumberFormat="1" applyFont="1" applyFill="1" applyBorder="1" applyAlignment="1" applyProtection="1">
      <alignment horizontal="right" vertical="center"/>
    </xf>
    <xf numFmtId="10" fontId="21" fillId="4" borderId="58" xfId="0" applyNumberFormat="1" applyFont="1" applyFill="1" applyBorder="1" applyAlignment="1" applyProtection="1">
      <alignment horizontal="right" vertical="center"/>
    </xf>
    <xf numFmtId="10" fontId="21" fillId="2" borderId="6" xfId="0" applyNumberFormat="1" applyFont="1" applyFill="1" applyBorder="1" applyAlignment="1" applyProtection="1">
      <alignment horizontal="right" vertical="center"/>
    </xf>
    <xf numFmtId="0" fontId="27" fillId="2" borderId="21" xfId="0" applyFont="1" applyFill="1" applyBorder="1" applyAlignment="1" applyProtection="1">
      <alignment horizontal="left" vertical="center" wrapText="1"/>
    </xf>
    <xf numFmtId="0" fontId="35" fillId="2" borderId="21" xfId="0" applyFont="1" applyFill="1" applyBorder="1" applyAlignment="1" applyProtection="1">
      <alignment horizontal="left" vertical="center" wrapText="1"/>
    </xf>
    <xf numFmtId="0" fontId="21" fillId="6" borderId="69" xfId="0" applyFont="1" applyFill="1" applyBorder="1" applyAlignment="1" applyProtection="1">
      <alignment horizontal="center" vertical="center" wrapText="1"/>
    </xf>
    <xf numFmtId="0" fontId="21" fillId="6" borderId="40" xfId="0" applyFont="1" applyFill="1" applyBorder="1" applyAlignment="1" applyProtection="1">
      <alignment horizontal="center" vertical="center" wrapText="1"/>
    </xf>
    <xf numFmtId="0" fontId="21" fillId="6" borderId="59" xfId="0" applyFont="1" applyFill="1" applyBorder="1" applyAlignment="1" applyProtection="1">
      <alignment horizontal="center" vertical="center" wrapText="1"/>
    </xf>
    <xf numFmtId="4" fontId="21" fillId="4" borderId="56" xfId="0" applyNumberFormat="1" applyFont="1" applyFill="1" applyBorder="1" applyAlignment="1" applyProtection="1">
      <alignment vertical="center"/>
    </xf>
    <xf numFmtId="4" fontId="21" fillId="4" borderId="60" xfId="0" applyNumberFormat="1" applyFont="1" applyFill="1" applyBorder="1" applyAlignment="1" applyProtection="1">
      <alignment vertical="center"/>
    </xf>
    <xf numFmtId="4" fontId="21" fillId="4" borderId="72" xfId="0" applyNumberFormat="1" applyFont="1" applyFill="1" applyBorder="1" applyAlignment="1" applyProtection="1">
      <alignment vertical="center"/>
    </xf>
    <xf numFmtId="0" fontId="21" fillId="6" borderId="75" xfId="0" applyFont="1" applyFill="1" applyBorder="1" applyAlignment="1" applyProtection="1">
      <alignment vertical="center" wrapText="1"/>
    </xf>
    <xf numFmtId="4" fontId="21" fillId="4" borderId="58" xfId="0" applyNumberFormat="1" applyFont="1" applyFill="1" applyBorder="1" applyAlignment="1" applyProtection="1">
      <alignment vertical="center"/>
    </xf>
    <xf numFmtId="0" fontId="36" fillId="2" borderId="0" xfId="0" applyFont="1" applyFill="1" applyBorder="1" applyAlignment="1" applyProtection="1">
      <alignment horizontal="left"/>
    </xf>
    <xf numFmtId="4" fontId="21" fillId="4" borderId="40" xfId="0" applyNumberFormat="1" applyFont="1" applyFill="1" applyBorder="1" applyProtection="1"/>
    <xf numFmtId="0" fontId="44" fillId="2" borderId="21" xfId="0" applyFont="1" applyFill="1" applyBorder="1" applyAlignment="1" applyProtection="1">
      <alignment horizontal="left" vertical="center"/>
    </xf>
    <xf numFmtId="0" fontId="41" fillId="2" borderId="0" xfId="0" applyFont="1" applyFill="1" applyBorder="1" applyAlignment="1" applyProtection="1">
      <alignment horizontal="left" vertical="center"/>
    </xf>
    <xf numFmtId="0" fontId="35" fillId="2" borderId="0" xfId="0" applyFont="1" applyFill="1" applyBorder="1" applyAlignment="1" applyProtection="1">
      <alignment horizontal="center" vertical="center" wrapText="1"/>
    </xf>
    <xf numFmtId="4" fontId="21" fillId="4" borderId="56" xfId="0" applyNumberFormat="1" applyFont="1" applyFill="1" applyBorder="1" applyProtection="1"/>
    <xf numFmtId="0" fontId="21" fillId="6" borderId="75" xfId="0" applyFont="1" applyFill="1" applyBorder="1" applyAlignment="1" applyProtection="1">
      <alignment wrapText="1"/>
    </xf>
    <xf numFmtId="4" fontId="21" fillId="4" borderId="58" xfId="0" applyNumberFormat="1" applyFont="1" applyFill="1" applyBorder="1" applyProtection="1"/>
    <xf numFmtId="0" fontId="20" fillId="4" borderId="18" xfId="0" applyFont="1" applyFill="1" applyBorder="1" applyAlignment="1" applyProtection="1">
      <alignment horizontal="left" vertical="center"/>
    </xf>
    <xf numFmtId="0" fontId="5" fillId="2" borderId="0" xfId="0" applyFont="1" applyFill="1" applyProtection="1"/>
    <xf numFmtId="0" fontId="4" fillId="2" borderId="21" xfId="0" applyFont="1" applyFill="1" applyBorder="1" applyAlignment="1" applyProtection="1">
      <alignment horizontal="center" vertical="center" wrapText="1"/>
    </xf>
    <xf numFmtId="0" fontId="9" fillId="2" borderId="2" xfId="0" applyFont="1" applyFill="1" applyBorder="1" applyProtection="1"/>
    <xf numFmtId="0" fontId="15" fillId="2" borderId="0" xfId="0" applyFont="1" applyFill="1" applyBorder="1" applyAlignment="1" applyProtection="1">
      <alignment horizontal="left" vertical="center"/>
    </xf>
    <xf numFmtId="0" fontId="9" fillId="2" borderId="6" xfId="0" applyFont="1" applyFill="1" applyBorder="1" applyProtection="1"/>
    <xf numFmtId="0" fontId="9" fillId="2" borderId="0" xfId="0" applyFont="1" applyFill="1" applyProtection="1"/>
    <xf numFmtId="0" fontId="9" fillId="2" borderId="3" xfId="0" applyFont="1" applyFill="1" applyBorder="1" applyProtection="1"/>
    <xf numFmtId="0" fontId="9" fillId="2" borderId="7" xfId="0" applyFont="1" applyFill="1" applyBorder="1" applyProtection="1"/>
    <xf numFmtId="0" fontId="9" fillId="2" borderId="8" xfId="0" applyFont="1" applyFill="1" applyBorder="1" applyProtection="1"/>
    <xf numFmtId="0" fontId="21" fillId="6" borderId="0" xfId="0" applyFont="1" applyFill="1" applyProtection="1"/>
    <xf numFmtId="0" fontId="21" fillId="6" borderId="0" xfId="0" applyFont="1" applyFill="1" applyAlignment="1" applyProtection="1">
      <alignment vertical="center"/>
    </xf>
    <xf numFmtId="0" fontId="21" fillId="6" borderId="76" xfId="0" applyFont="1" applyFill="1" applyBorder="1" applyAlignment="1" applyProtection="1">
      <alignment horizontal="center" vertical="center" wrapText="1"/>
    </xf>
    <xf numFmtId="0" fontId="20" fillId="6" borderId="77" xfId="8" applyFont="1" applyFill="1" applyBorder="1" applyProtection="1"/>
    <xf numFmtId="0" fontId="21" fillId="6" borderId="77" xfId="8" applyFont="1" applyFill="1" applyBorder="1" applyProtection="1"/>
    <xf numFmtId="0" fontId="21" fillId="6" borderId="0" xfId="8" applyFont="1" applyFill="1" applyBorder="1" applyProtection="1"/>
    <xf numFmtId="0" fontId="21" fillId="6" borderId="78" xfId="8" applyFont="1" applyFill="1" applyBorder="1" applyProtection="1"/>
    <xf numFmtId="0" fontId="21" fillId="6" borderId="0" xfId="0" applyFont="1" applyFill="1" applyBorder="1" applyProtection="1"/>
    <xf numFmtId="0" fontId="51" fillId="6" borderId="14" xfId="0" applyFont="1" applyFill="1" applyBorder="1" applyAlignment="1" applyProtection="1">
      <alignment horizontal="center" vertical="center" wrapText="1"/>
    </xf>
    <xf numFmtId="0" fontId="51" fillId="6" borderId="79" xfId="8" applyFont="1" applyFill="1" applyBorder="1" applyAlignment="1" applyProtection="1">
      <alignment horizontal="center"/>
    </xf>
    <xf numFmtId="0" fontId="51" fillId="6" borderId="30" xfId="8" applyFont="1" applyFill="1" applyBorder="1" applyAlignment="1" applyProtection="1">
      <alignment horizontal="center"/>
    </xf>
    <xf numFmtId="0" fontId="51" fillId="6" borderId="58" xfId="8" applyFont="1" applyFill="1" applyBorder="1" applyAlignment="1" applyProtection="1">
      <alignment horizontal="center"/>
    </xf>
    <xf numFmtId="0" fontId="51" fillId="6" borderId="30" xfId="0" applyFont="1" applyFill="1" applyBorder="1" applyAlignment="1" applyProtection="1">
      <alignment horizontal="center"/>
    </xf>
    <xf numFmtId="0" fontId="40" fillId="6" borderId="79" xfId="8" applyFont="1" applyFill="1" applyBorder="1" applyAlignment="1" applyProtection="1">
      <alignment horizontal="center"/>
    </xf>
    <xf numFmtId="0" fontId="40" fillId="6" borderId="30" xfId="8" applyFont="1" applyFill="1" applyBorder="1" applyAlignment="1" applyProtection="1">
      <alignment horizontal="center"/>
    </xf>
    <xf numFmtId="0" fontId="40" fillId="6" borderId="58" xfId="0" applyFont="1" applyFill="1" applyBorder="1" applyAlignment="1" applyProtection="1">
      <alignment horizontal="center"/>
    </xf>
    <xf numFmtId="0" fontId="40" fillId="6" borderId="0" xfId="8" applyFont="1" applyFill="1" applyBorder="1" applyProtection="1"/>
    <xf numFmtId="0" fontId="21" fillId="6" borderId="7" xfId="8" applyFont="1" applyFill="1" applyBorder="1" applyAlignment="1" applyProtection="1">
      <alignment wrapText="1"/>
    </xf>
    <xf numFmtId="0" fontId="54" fillId="6" borderId="7" xfId="8" applyFont="1" applyFill="1" applyBorder="1" applyAlignment="1" applyProtection="1">
      <alignment horizontal="center" wrapText="1"/>
    </xf>
    <xf numFmtId="0" fontId="21" fillId="6" borderId="79" xfId="8" applyFont="1" applyFill="1" applyBorder="1" applyAlignment="1" applyProtection="1">
      <alignment wrapText="1"/>
    </xf>
    <xf numFmtId="0" fontId="21" fillId="6" borderId="30" xfId="8" applyFont="1" applyFill="1" applyBorder="1" applyAlignment="1" applyProtection="1">
      <alignment wrapText="1"/>
    </xf>
    <xf numFmtId="0" fontId="21" fillId="6" borderId="30" xfId="8" applyFont="1" applyFill="1" applyBorder="1" applyAlignment="1" applyProtection="1">
      <alignment horizontal="center" wrapText="1"/>
    </xf>
    <xf numFmtId="0" fontId="55" fillId="6" borderId="0" xfId="8" applyFont="1" applyFill="1" applyBorder="1" applyProtection="1"/>
    <xf numFmtId="0" fontId="36" fillId="6" borderId="0" xfId="8" applyFont="1" applyFill="1" applyBorder="1" applyProtection="1"/>
    <xf numFmtId="0" fontId="21" fillId="6" borderId="77" xfId="0" applyFont="1" applyFill="1" applyBorder="1" applyProtection="1"/>
    <xf numFmtId="0" fontId="36" fillId="6" borderId="0" xfId="0" applyFont="1" applyFill="1" applyBorder="1" applyAlignment="1" applyProtection="1">
      <alignment horizontal="left" indent="2"/>
    </xf>
    <xf numFmtId="0" fontId="21" fillId="6" borderId="80" xfId="0" applyFont="1" applyFill="1" applyBorder="1" applyProtection="1"/>
    <xf numFmtId="0" fontId="36" fillId="6" borderId="78" xfId="0" applyFont="1" applyFill="1" applyBorder="1" applyAlignment="1" applyProtection="1">
      <alignment horizontal="left" indent="2"/>
    </xf>
    <xf numFmtId="0" fontId="21" fillId="6" borderId="68" xfId="0" applyFont="1" applyFill="1" applyBorder="1" applyAlignment="1" applyProtection="1">
      <alignment vertical="center" wrapText="1"/>
    </xf>
    <xf numFmtId="0" fontId="21" fillId="6" borderId="60" xfId="0" applyFont="1" applyFill="1" applyBorder="1" applyAlignment="1" applyProtection="1">
      <alignment vertical="center" wrapText="1"/>
    </xf>
    <xf numFmtId="0" fontId="21" fillId="6" borderId="58" xfId="0" applyFont="1" applyFill="1" applyBorder="1" applyAlignment="1" applyProtection="1">
      <alignment vertical="center" wrapText="1"/>
    </xf>
    <xf numFmtId="0" fontId="40" fillId="6" borderId="56" xfId="0" applyFont="1" applyFill="1" applyBorder="1" applyAlignment="1" applyProtection="1">
      <alignment horizontal="center" vertical="center" wrapText="1"/>
    </xf>
    <xf numFmtId="0" fontId="40" fillId="6" borderId="31" xfId="0" applyFont="1" applyFill="1" applyBorder="1" applyAlignment="1" applyProtection="1">
      <alignment horizontal="center" vertical="center" wrapText="1"/>
    </xf>
    <xf numFmtId="0" fontId="40" fillId="6" borderId="79" xfId="0" applyFont="1" applyFill="1" applyBorder="1" applyAlignment="1" applyProtection="1">
      <alignment horizontal="center"/>
    </xf>
    <xf numFmtId="0" fontId="40" fillId="6" borderId="30" xfId="0" applyFont="1" applyFill="1" applyBorder="1" applyAlignment="1" applyProtection="1">
      <alignment horizontal="center"/>
    </xf>
    <xf numFmtId="0" fontId="40" fillId="6" borderId="35" xfId="0" applyFont="1" applyFill="1" applyBorder="1" applyAlignment="1" applyProtection="1">
      <alignment horizontal="center"/>
    </xf>
    <xf numFmtId="0" fontId="40" fillId="6" borderId="0" xfId="0" applyFont="1" applyFill="1" applyBorder="1" applyAlignment="1" applyProtection="1">
      <alignment horizontal="left"/>
    </xf>
    <xf numFmtId="0" fontId="40" fillId="6" borderId="81" xfId="0" applyFont="1" applyFill="1" applyBorder="1" applyAlignment="1" applyProtection="1">
      <alignment horizontal="center" vertical="center" wrapText="1"/>
    </xf>
    <xf numFmtId="168" fontId="40" fillId="6" borderId="82" xfId="0" applyNumberFormat="1" applyFont="1" applyFill="1" applyBorder="1" applyAlignment="1" applyProtection="1">
      <alignment horizontal="center" vertical="center" wrapText="1"/>
    </xf>
    <xf numFmtId="0" fontId="40" fillId="6" borderId="83" xfId="0" applyFont="1" applyFill="1" applyBorder="1" applyAlignment="1" applyProtection="1">
      <alignment horizontal="center"/>
    </xf>
    <xf numFmtId="0" fontId="40" fillId="6" borderId="84" xfId="0" applyFont="1" applyFill="1" applyBorder="1" applyAlignment="1" applyProtection="1">
      <alignment horizontal="center"/>
    </xf>
    <xf numFmtId="0" fontId="20" fillId="6" borderId="85" xfId="8" applyFont="1" applyFill="1" applyBorder="1" applyAlignment="1" applyProtection="1">
      <alignment horizontal="center" vertical="center" wrapText="1"/>
    </xf>
    <xf numFmtId="0" fontId="20" fillId="6" borderId="86" xfId="8" applyFont="1" applyFill="1" applyBorder="1" applyAlignment="1" applyProtection="1">
      <alignment horizontal="center" vertical="center" wrapText="1"/>
    </xf>
    <xf numFmtId="0" fontId="20" fillId="6" borderId="87" xfId="8" applyFont="1" applyFill="1" applyBorder="1" applyAlignment="1" applyProtection="1">
      <alignment horizontal="center" vertical="center" wrapText="1"/>
    </xf>
    <xf numFmtId="0" fontId="21" fillId="6" borderId="88" xfId="0" applyFont="1" applyFill="1" applyBorder="1" applyProtection="1"/>
    <xf numFmtId="0" fontId="36" fillId="6" borderId="89" xfId="8" applyFont="1" applyFill="1" applyBorder="1" applyAlignment="1" applyProtection="1">
      <alignment wrapText="1"/>
    </xf>
    <xf numFmtId="0" fontId="21" fillId="6" borderId="89" xfId="0" applyFont="1" applyFill="1" applyBorder="1" applyProtection="1"/>
    <xf numFmtId="0" fontId="21" fillId="2" borderId="0" xfId="14" applyFont="1" applyFill="1" applyAlignment="1" applyProtection="1">
      <alignment horizontal="right"/>
    </xf>
    <xf numFmtId="0" fontId="21" fillId="2" borderId="0" xfId="14" applyFont="1" applyFill="1" applyProtection="1"/>
    <xf numFmtId="0" fontId="45" fillId="6" borderId="14" xfId="15" applyFont="1" applyFill="1" applyBorder="1" applyAlignment="1" applyProtection="1">
      <alignment horizontal="center" vertical="center"/>
    </xf>
    <xf numFmtId="0" fontId="20" fillId="2" borderId="0" xfId="14" applyFont="1" applyFill="1" applyBorder="1" applyAlignment="1" applyProtection="1">
      <alignment horizontal="center" vertical="center" wrapText="1"/>
    </xf>
    <xf numFmtId="0" fontId="18" fillId="2" borderId="0" xfId="15" applyFont="1" applyFill="1" applyBorder="1" applyAlignment="1" applyProtection="1">
      <alignment horizontal="left"/>
    </xf>
    <xf numFmtId="0" fontId="40" fillId="6" borderId="14" xfId="15" applyFont="1" applyFill="1" applyBorder="1" applyAlignment="1" applyProtection="1">
      <alignment vertical="center" wrapText="1"/>
    </xf>
    <xf numFmtId="0" fontId="21" fillId="2" borderId="0" xfId="15" applyFont="1" applyFill="1" applyBorder="1" applyAlignment="1" applyProtection="1">
      <alignment horizontal="left" vertical="center"/>
    </xf>
    <xf numFmtId="0" fontId="21" fillId="2" borderId="0" xfId="15" applyFont="1" applyFill="1" applyBorder="1" applyAlignment="1" applyProtection="1">
      <alignment vertical="center" wrapText="1"/>
    </xf>
    <xf numFmtId="10" fontId="21" fillId="2" borderId="0" xfId="15" applyNumberFormat="1" applyFont="1" applyFill="1" applyBorder="1" applyAlignment="1" applyProtection="1">
      <alignment horizontal="right" vertical="center" wrapText="1"/>
    </xf>
    <xf numFmtId="0" fontId="36" fillId="2" borderId="0" xfId="15" applyFont="1" applyFill="1" applyBorder="1" applyAlignment="1" applyProtection="1">
      <alignment horizontal="left" vertical="center" wrapText="1"/>
    </xf>
    <xf numFmtId="0" fontId="18" fillId="2" borderId="0" xfId="16" applyFont="1" applyFill="1" applyBorder="1" applyAlignment="1" applyProtection="1">
      <alignment horizontal="left" vertical="center"/>
    </xf>
    <xf numFmtId="0" fontId="21" fillId="2" borderId="0" xfId="16" applyFont="1" applyFill="1" applyBorder="1" applyAlignment="1" applyProtection="1">
      <alignment vertical="center" wrapText="1"/>
    </xf>
    <xf numFmtId="4" fontId="21" fillId="2" borderId="0" xfId="16" applyNumberFormat="1" applyFont="1" applyFill="1" applyBorder="1" applyAlignment="1" applyProtection="1">
      <alignment horizontal="right" vertical="center"/>
    </xf>
    <xf numFmtId="0" fontId="40" fillId="6" borderId="14" xfId="16" applyFont="1" applyFill="1" applyBorder="1" applyAlignment="1" applyProtection="1">
      <alignment vertical="center" wrapText="1"/>
    </xf>
    <xf numFmtId="4" fontId="21" fillId="4" borderId="14" xfId="16" applyNumberFormat="1" applyFont="1" applyFill="1" applyBorder="1" applyAlignment="1" applyProtection="1">
      <alignment horizontal="right" vertical="center" wrapText="1"/>
    </xf>
    <xf numFmtId="49" fontId="21" fillId="2" borderId="0" xfId="16" applyNumberFormat="1" applyFont="1" applyFill="1" applyBorder="1" applyAlignment="1" applyProtection="1">
      <alignment horizontal="left" vertical="center" wrapText="1"/>
    </xf>
    <xf numFmtId="0" fontId="36" fillId="2" borderId="0" xfId="14" applyFont="1" applyFill="1" applyBorder="1" applyAlignment="1" applyProtection="1">
      <alignment horizontal="left" vertical="center"/>
    </xf>
    <xf numFmtId="0" fontId="20" fillId="2" borderId="0" xfId="14" applyFont="1" applyFill="1" applyBorder="1" applyAlignment="1" applyProtection="1">
      <alignment vertical="center"/>
    </xf>
    <xf numFmtId="4" fontId="21" fillId="2" borderId="90" xfId="14" applyNumberFormat="1" applyFont="1" applyFill="1" applyBorder="1" applyAlignment="1" applyProtection="1">
      <alignment horizontal="right" vertical="center"/>
    </xf>
    <xf numFmtId="10" fontId="21" fillId="2" borderId="90" xfId="14" applyNumberFormat="1" applyFont="1" applyFill="1" applyBorder="1" applyAlignment="1" applyProtection="1">
      <alignment horizontal="right" vertical="center"/>
    </xf>
    <xf numFmtId="4" fontId="21" fillId="4" borderId="42" xfId="16" applyNumberFormat="1" applyFont="1" applyFill="1" applyBorder="1" applyAlignment="1" applyProtection="1">
      <alignment horizontal="right" vertical="center"/>
    </xf>
    <xf numFmtId="10" fontId="21" fillId="4" borderId="42" xfId="15" applyNumberFormat="1" applyFont="1" applyFill="1" applyBorder="1" applyAlignment="1" applyProtection="1">
      <alignment horizontal="right" vertical="center" wrapText="1"/>
    </xf>
    <xf numFmtId="4" fontId="21" fillId="4" borderId="43" xfId="16" applyNumberFormat="1" applyFont="1" applyFill="1" applyBorder="1" applyAlignment="1" applyProtection="1">
      <alignment horizontal="right" vertical="center"/>
    </xf>
    <xf numFmtId="0" fontId="21" fillId="2" borderId="7" xfId="14" applyFont="1" applyFill="1" applyBorder="1" applyAlignment="1" applyProtection="1">
      <alignment horizontal="right"/>
    </xf>
    <xf numFmtId="0" fontId="21" fillId="2" borderId="7" xfId="14" applyFont="1" applyFill="1" applyBorder="1" applyProtection="1"/>
    <xf numFmtId="0" fontId="40" fillId="6" borderId="14" xfId="14" applyFont="1" applyFill="1" applyBorder="1" applyAlignment="1" applyProtection="1">
      <alignment vertical="center" wrapText="1"/>
    </xf>
    <xf numFmtId="0" fontId="40" fillId="6" borderId="14" xfId="14" applyFont="1" applyFill="1" applyBorder="1" applyAlignment="1" applyProtection="1">
      <alignment vertical="center"/>
    </xf>
    <xf numFmtId="0" fontId="40" fillId="6" borderId="14" xfId="13" applyFont="1" applyFill="1" applyBorder="1" applyAlignment="1" applyProtection="1">
      <alignment vertical="center" wrapText="1"/>
    </xf>
    <xf numFmtId="0" fontId="40" fillId="6" borderId="14" xfId="17" applyFont="1" applyFill="1" applyBorder="1" applyAlignment="1" applyProtection="1">
      <alignment vertical="center" wrapText="1"/>
    </xf>
    <xf numFmtId="0" fontId="40" fillId="6" borderId="14" xfId="0" applyFont="1" applyFill="1" applyBorder="1" applyProtection="1"/>
    <xf numFmtId="0" fontId="40" fillId="6" borderId="14" xfId="17" applyFont="1" applyFill="1" applyBorder="1" applyAlignment="1" applyProtection="1">
      <alignment wrapText="1"/>
    </xf>
    <xf numFmtId="0" fontId="40" fillId="6" borderId="14" xfId="19" applyFont="1" applyFill="1" applyBorder="1" applyAlignment="1" applyProtection="1">
      <alignment vertical="center" wrapText="1"/>
    </xf>
    <xf numFmtId="0" fontId="40" fillId="6" borderId="14" xfId="0" applyFont="1" applyFill="1" applyBorder="1" applyAlignment="1" applyProtection="1">
      <alignment wrapText="1"/>
    </xf>
    <xf numFmtId="0" fontId="40" fillId="6" borderId="14" xfId="17" applyFont="1" applyFill="1" applyBorder="1" applyAlignment="1" applyProtection="1">
      <alignment horizontal="left" wrapText="1"/>
    </xf>
    <xf numFmtId="0" fontId="40" fillId="6" borderId="14" xfId="20" applyFont="1" applyFill="1" applyBorder="1" applyAlignment="1" applyProtection="1">
      <alignment vertical="center" wrapText="1"/>
    </xf>
    <xf numFmtId="0" fontId="20" fillId="6" borderId="30" xfId="0" applyFont="1" applyFill="1" applyBorder="1" applyAlignment="1" applyProtection="1">
      <alignment horizontal="center"/>
    </xf>
    <xf numFmtId="0" fontId="20" fillId="6" borderId="58" xfId="0" applyFont="1" applyFill="1" applyBorder="1" applyAlignment="1" applyProtection="1">
      <alignment horizontal="center"/>
    </xf>
    <xf numFmtId="0" fontId="46" fillId="2" borderId="0" xfId="0" applyFont="1" applyFill="1" applyProtection="1"/>
    <xf numFmtId="0" fontId="20" fillId="6" borderId="75" xfId="0" applyFont="1" applyFill="1" applyBorder="1" applyAlignment="1" applyProtection="1">
      <alignment vertical="center" wrapText="1"/>
    </xf>
    <xf numFmtId="0" fontId="20" fillId="2" borderId="0" xfId="0" applyFont="1" applyFill="1" applyBorder="1" applyAlignment="1" applyProtection="1">
      <alignment horizontal="center" vertical="center" wrapText="1"/>
    </xf>
    <xf numFmtId="0" fontId="21" fillId="2" borderId="0" xfId="0" applyFont="1" applyFill="1" applyBorder="1" applyAlignment="1" applyProtection="1">
      <alignment wrapText="1"/>
    </xf>
    <xf numFmtId="0" fontId="20" fillId="6" borderId="38"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pplyProtection="1">
      <alignment vertical="top" wrapText="1"/>
    </xf>
    <xf numFmtId="0" fontId="21" fillId="6" borderId="0" xfId="0" applyFont="1" applyFill="1" applyBorder="1" applyAlignment="1" applyProtection="1">
      <alignment vertical="center" wrapText="1"/>
    </xf>
    <xf numFmtId="0" fontId="21" fillId="6" borderId="0" xfId="0" applyFont="1" applyFill="1" applyAlignment="1" applyProtection="1">
      <alignment wrapText="1"/>
    </xf>
    <xf numFmtId="0" fontId="21" fillId="6" borderId="0" xfId="0" quotePrefix="1" applyFont="1" applyFill="1" applyBorder="1" applyAlignment="1" applyProtection="1">
      <alignment vertical="center"/>
    </xf>
    <xf numFmtId="0" fontId="21" fillId="2" borderId="0" xfId="0" applyFont="1" applyFill="1" applyProtection="1">
      <protection locked="0"/>
    </xf>
    <xf numFmtId="4" fontId="21" fillId="4" borderId="69" xfId="0" applyNumberFormat="1" applyFont="1" applyFill="1" applyBorder="1" applyAlignment="1" applyProtection="1">
      <alignment vertical="center"/>
      <protection locked="0"/>
    </xf>
    <xf numFmtId="4" fontId="21" fillId="4" borderId="14" xfId="18" applyNumberFormat="1" applyFont="1" applyFill="1" applyBorder="1" applyAlignment="1" applyProtection="1">
      <alignment horizontal="right" vertical="center" wrapText="1"/>
      <protection locked="0"/>
    </xf>
    <xf numFmtId="0" fontId="21" fillId="2" borderId="6" xfId="0" applyFont="1" applyFill="1" applyBorder="1" applyProtection="1">
      <protection locked="0"/>
    </xf>
    <xf numFmtId="4" fontId="21" fillId="4" borderId="39" xfId="18" applyNumberFormat="1" applyFont="1" applyFill="1" applyBorder="1" applyAlignment="1" applyProtection="1">
      <alignment horizontal="right" vertical="center" wrapText="1"/>
      <protection locked="0"/>
    </xf>
    <xf numFmtId="3" fontId="21" fillId="3" borderId="14" xfId="0" applyNumberFormat="1" applyFont="1" applyFill="1" applyBorder="1" applyProtection="1">
      <protection locked="0"/>
    </xf>
    <xf numFmtId="49" fontId="20" fillId="3" borderId="1" xfId="0" applyNumberFormat="1" applyFont="1" applyFill="1" applyBorder="1" applyAlignment="1" applyProtection="1">
      <alignment horizontal="left"/>
      <protection locked="0"/>
    </xf>
    <xf numFmtId="14" fontId="21" fillId="3" borderId="14" xfId="0" applyNumberFormat="1" applyFont="1" applyFill="1" applyBorder="1" applyAlignment="1" applyProtection="1">
      <alignment horizontal="center"/>
      <protection locked="0"/>
    </xf>
    <xf numFmtId="0" fontId="21" fillId="3" borderId="14" xfId="0" applyFont="1" applyFill="1" applyBorder="1" applyProtection="1">
      <protection locked="0"/>
    </xf>
    <xf numFmtId="2" fontId="21" fillId="3" borderId="14" xfId="0" applyNumberFormat="1" applyFont="1" applyFill="1" applyBorder="1" applyProtection="1">
      <protection locked="0"/>
    </xf>
    <xf numFmtId="4" fontId="21" fillId="3" borderId="40" xfId="0" applyNumberFormat="1" applyFont="1" applyFill="1" applyBorder="1" applyAlignment="1" applyProtection="1">
      <alignment vertical="center"/>
      <protection locked="0"/>
    </xf>
    <xf numFmtId="4" fontId="21" fillId="3" borderId="61" xfId="0" applyNumberFormat="1" applyFont="1" applyFill="1" applyBorder="1" applyAlignment="1" applyProtection="1">
      <alignment vertical="center"/>
      <protection locked="0"/>
    </xf>
    <xf numFmtId="4" fontId="21" fillId="3" borderId="67" xfId="0" applyNumberFormat="1" applyFont="1" applyFill="1" applyBorder="1" applyAlignment="1" applyProtection="1">
      <alignment vertical="center"/>
      <protection locked="0"/>
    </xf>
    <xf numFmtId="4" fontId="21" fillId="3" borderId="14" xfId="15" applyNumberFormat="1" applyFont="1" applyFill="1" applyBorder="1" applyAlignment="1" applyProtection="1">
      <alignment horizontal="right" vertical="center"/>
      <protection locked="0"/>
    </xf>
    <xf numFmtId="4" fontId="21" fillId="3" borderId="39" xfId="15" applyNumberFormat="1" applyFont="1" applyFill="1" applyBorder="1" applyAlignment="1" applyProtection="1">
      <alignment horizontal="right" vertical="center" wrapText="1"/>
      <protection locked="0"/>
    </xf>
    <xf numFmtId="4" fontId="21" fillId="3" borderId="32" xfId="15" applyNumberFormat="1" applyFont="1" applyFill="1" applyBorder="1" applyAlignment="1" applyProtection="1">
      <alignment horizontal="right" vertical="center" wrapText="1"/>
      <protection locked="0"/>
    </xf>
    <xf numFmtId="4" fontId="21" fillId="3" borderId="14" xfId="14" applyNumberFormat="1" applyFont="1" applyFill="1" applyBorder="1" applyAlignment="1" applyProtection="1">
      <alignment horizontal="right" vertical="center" wrapText="1"/>
      <protection locked="0"/>
    </xf>
    <xf numFmtId="4" fontId="21" fillId="3" borderId="14" xfId="0" applyNumberFormat="1" applyFont="1" applyFill="1" applyBorder="1" applyAlignment="1" applyProtection="1">
      <alignment horizontal="right"/>
      <protection locked="0"/>
    </xf>
    <xf numFmtId="4" fontId="21" fillId="3" borderId="44" xfId="15" applyNumberFormat="1" applyFont="1" applyFill="1" applyBorder="1" applyAlignment="1" applyProtection="1">
      <alignment horizontal="right" vertical="center" wrapText="1"/>
      <protection locked="0"/>
    </xf>
    <xf numFmtId="4" fontId="21" fillId="3" borderId="34" xfId="15" applyNumberFormat="1" applyFont="1" applyFill="1" applyBorder="1" applyAlignment="1" applyProtection="1">
      <alignment horizontal="right" vertical="center" wrapText="1"/>
      <protection locked="0"/>
    </xf>
    <xf numFmtId="4" fontId="21" fillId="3" borderId="39" xfId="16" applyNumberFormat="1" applyFont="1" applyFill="1" applyBorder="1" applyAlignment="1" applyProtection="1">
      <alignment horizontal="right" vertical="center" wrapText="1"/>
      <protection locked="0"/>
    </xf>
    <xf numFmtId="4" fontId="21" fillId="3" borderId="32" xfId="16" applyNumberFormat="1" applyFont="1" applyFill="1" applyBorder="1" applyAlignment="1" applyProtection="1">
      <alignment horizontal="right" vertical="center" wrapText="1"/>
      <protection locked="0"/>
    </xf>
    <xf numFmtId="4" fontId="21" fillId="3" borderId="14" xfId="20" applyNumberFormat="1" applyFont="1" applyFill="1" applyBorder="1" applyAlignment="1" applyProtection="1">
      <alignment horizontal="right"/>
      <protection locked="0"/>
    </xf>
    <xf numFmtId="4" fontId="21" fillId="3" borderId="14" xfId="20" applyNumberFormat="1" applyFont="1" applyFill="1" applyBorder="1" applyAlignment="1" applyProtection="1">
      <alignment horizontal="right" vertical="center"/>
      <protection locked="0"/>
    </xf>
    <xf numFmtId="4" fontId="21" fillId="3" borderId="39" xfId="20" applyNumberFormat="1" applyFont="1" applyFill="1" applyBorder="1" applyAlignment="1" applyProtection="1">
      <alignment horizontal="right"/>
      <protection locked="0"/>
    </xf>
    <xf numFmtId="4" fontId="21" fillId="3" borderId="14" xfId="20" applyNumberFormat="1" applyFont="1" applyFill="1" applyBorder="1" applyAlignment="1" applyProtection="1">
      <alignment horizontal="right" vertical="center" wrapText="1"/>
      <protection locked="0"/>
    </xf>
    <xf numFmtId="14" fontId="21" fillId="2" borderId="0" xfId="0" applyNumberFormat="1" applyFont="1" applyFill="1" applyProtection="1">
      <protection locked="0"/>
    </xf>
    <xf numFmtId="0" fontId="0" fillId="0" borderId="14" xfId="0" applyBorder="1"/>
    <xf numFmtId="0" fontId="3" fillId="0" borderId="0" xfId="8" quotePrefix="1" applyProtection="1"/>
    <xf numFmtId="0" fontId="3" fillId="0" borderId="0" xfId="8" applyProtection="1"/>
    <xf numFmtId="0" fontId="67" fillId="0" borderId="0" xfId="8" quotePrefix="1" applyFont="1" applyFill="1" applyProtection="1"/>
    <xf numFmtId="0" fontId="21" fillId="3" borderId="14" xfId="11" applyNumberFormat="1" applyFont="1" applyFill="1" applyBorder="1" applyAlignment="1" applyProtection="1">
      <alignment horizontal="left"/>
      <protection locked="0"/>
    </xf>
    <xf numFmtId="0" fontId="40" fillId="6" borderId="36" xfId="0" applyFont="1" applyFill="1" applyBorder="1" applyAlignment="1" applyProtection="1">
      <alignment horizontal="center" vertical="center" wrapText="1"/>
    </xf>
    <xf numFmtId="0" fontId="45" fillId="6" borderId="0" xfId="8" applyFont="1" applyFill="1" applyBorder="1" applyAlignment="1" applyProtection="1">
      <alignment horizontal="center"/>
    </xf>
    <xf numFmtId="0" fontId="40" fillId="6" borderId="0" xfId="0" applyFont="1" applyFill="1" applyBorder="1" applyProtection="1"/>
    <xf numFmtId="0" fontId="21" fillId="6" borderId="0" xfId="0" applyFont="1" applyFill="1" applyBorder="1" applyAlignment="1" applyProtection="1">
      <alignment vertical="center"/>
    </xf>
    <xf numFmtId="0" fontId="51" fillId="6" borderId="0" xfId="0" applyFont="1" applyFill="1" applyBorder="1" applyAlignment="1" applyProtection="1">
      <alignment vertical="center"/>
    </xf>
    <xf numFmtId="0" fontId="21" fillId="7" borderId="0" xfId="0" applyFont="1" applyFill="1" applyBorder="1" applyProtection="1"/>
    <xf numFmtId="0" fontId="21" fillId="7" borderId="0" xfId="0" applyFont="1" applyFill="1" applyBorder="1" applyAlignment="1" applyProtection="1">
      <alignment horizontal="left"/>
    </xf>
    <xf numFmtId="0" fontId="36" fillId="7" borderId="0" xfId="0" applyFont="1" applyFill="1" applyBorder="1" applyProtection="1"/>
    <xf numFmtId="0" fontId="21" fillId="7" borderId="6" xfId="0" applyFont="1" applyFill="1" applyBorder="1" applyProtection="1"/>
    <xf numFmtId="0" fontId="51" fillId="7" borderId="0" xfId="8" applyFont="1" applyFill="1" applyBorder="1" applyProtection="1"/>
    <xf numFmtId="0" fontId="51" fillId="7" borderId="0" xfId="0" applyFont="1" applyFill="1" applyBorder="1" applyProtection="1"/>
    <xf numFmtId="0" fontId="21" fillId="7" borderId="0" xfId="0" applyFont="1" applyFill="1" applyProtection="1"/>
    <xf numFmtId="0" fontId="21" fillId="7" borderId="2" xfId="0" applyFont="1" applyFill="1" applyBorder="1" applyProtection="1"/>
    <xf numFmtId="0" fontId="40" fillId="7" borderId="0" xfId="8" applyFont="1" applyFill="1" applyBorder="1" applyProtection="1"/>
    <xf numFmtId="0" fontId="40" fillId="7" borderId="0" xfId="0" applyFont="1" applyFill="1" applyBorder="1" applyProtection="1"/>
    <xf numFmtId="0" fontId="40" fillId="7" borderId="0" xfId="0" applyFont="1" applyFill="1" applyProtection="1"/>
    <xf numFmtId="0" fontId="21" fillId="7" borderId="0" xfId="8" applyFont="1" applyFill="1" applyBorder="1" applyProtection="1"/>
    <xf numFmtId="0" fontId="21" fillId="7" borderId="0" xfId="0" applyFont="1" applyFill="1" applyBorder="1" applyAlignment="1" applyProtection="1">
      <alignment vertical="center"/>
    </xf>
    <xf numFmtId="0" fontId="51" fillId="7" borderId="0" xfId="0" applyFont="1" applyFill="1" applyBorder="1" applyAlignment="1" applyProtection="1">
      <alignment vertical="center"/>
    </xf>
    <xf numFmtId="0" fontId="51" fillId="7" borderId="0" xfId="0" applyFont="1" applyFill="1" applyProtection="1"/>
    <xf numFmtId="0" fontId="20" fillId="2" borderId="0" xfId="0" applyFont="1" applyFill="1" applyProtection="1"/>
    <xf numFmtId="0" fontId="20" fillId="2" borderId="2" xfId="0" applyFont="1" applyFill="1" applyBorder="1" applyProtection="1"/>
    <xf numFmtId="0" fontId="20" fillId="2" borderId="6" xfId="0" applyFont="1" applyFill="1" applyBorder="1" applyProtection="1"/>
    <xf numFmtId="0" fontId="40" fillId="7" borderId="0" xfId="0" applyFont="1" applyFill="1" applyBorder="1" applyAlignment="1" applyProtection="1">
      <alignment vertical="center"/>
    </xf>
    <xf numFmtId="0" fontId="21" fillId="6" borderId="91" xfId="0" applyFont="1" applyFill="1" applyBorder="1" applyAlignment="1" applyProtection="1">
      <alignment horizontal="center" vertical="center" wrapText="1"/>
    </xf>
    <xf numFmtId="0" fontId="51" fillId="6" borderId="92" xfId="0" applyFont="1" applyFill="1" applyBorder="1" applyAlignment="1" applyProtection="1">
      <alignment horizontal="center" vertical="center" wrapText="1"/>
    </xf>
    <xf numFmtId="0" fontId="51" fillId="6" borderId="93" xfId="0" applyFont="1" applyFill="1" applyBorder="1" applyAlignment="1" applyProtection="1">
      <alignment horizontal="center"/>
    </xf>
    <xf numFmtId="0" fontId="40" fillId="6" borderId="92" xfId="0" applyFont="1" applyFill="1" applyBorder="1" applyAlignment="1" applyProtection="1">
      <alignment horizontal="center" vertical="center" wrapText="1"/>
    </xf>
    <xf numFmtId="0" fontId="40" fillId="6" borderId="93" xfId="0" applyFont="1" applyFill="1" applyBorder="1" applyAlignment="1" applyProtection="1">
      <alignment horizontal="center"/>
    </xf>
    <xf numFmtId="0" fontId="20" fillId="6" borderId="94" xfId="8" applyFont="1" applyFill="1" applyBorder="1" applyAlignment="1" applyProtection="1">
      <alignment horizontal="center" vertical="center" wrapText="1"/>
    </xf>
    <xf numFmtId="0" fontId="20" fillId="6" borderId="77" xfId="8" applyFont="1" applyFill="1" applyBorder="1" applyAlignment="1" applyProtection="1">
      <alignment horizontal="center" vertical="center" wrapText="1"/>
    </xf>
    <xf numFmtId="0" fontId="21" fillId="6" borderId="96" xfId="8" applyFont="1" applyFill="1" applyBorder="1" applyAlignment="1" applyProtection="1">
      <alignment wrapText="1"/>
    </xf>
    <xf numFmtId="0" fontId="21" fillId="6" borderId="93" xfId="8" applyFont="1" applyFill="1" applyBorder="1" applyAlignment="1" applyProtection="1">
      <alignment wrapText="1"/>
    </xf>
    <xf numFmtId="0" fontId="21" fillId="6" borderId="97" xfId="0" applyFont="1" applyFill="1" applyBorder="1" applyAlignment="1" applyProtection="1">
      <alignment horizontal="center" vertical="center" wrapText="1"/>
    </xf>
    <xf numFmtId="0" fontId="21" fillId="6" borderId="98" xfId="0" applyFont="1" applyFill="1" applyBorder="1" applyAlignment="1" applyProtection="1">
      <alignment horizontal="center" vertical="center" wrapText="1"/>
    </xf>
    <xf numFmtId="0" fontId="21" fillId="6" borderId="99" xfId="0" applyFont="1" applyFill="1" applyBorder="1" applyAlignment="1" applyProtection="1">
      <alignment horizontal="center" vertical="center" wrapText="1"/>
    </xf>
    <xf numFmtId="0" fontId="21" fillId="6" borderId="100" xfId="0" applyFont="1" applyFill="1" applyBorder="1" applyAlignment="1" applyProtection="1">
      <alignment horizontal="center" vertical="center" wrapText="1"/>
    </xf>
    <xf numFmtId="0" fontId="21" fillId="6" borderId="101" xfId="0" applyFont="1" applyFill="1" applyBorder="1" applyAlignment="1" applyProtection="1">
      <alignment horizontal="center" vertical="center" wrapText="1"/>
    </xf>
    <xf numFmtId="0" fontId="21" fillId="6" borderId="102" xfId="0" applyFont="1" applyFill="1" applyBorder="1" applyAlignment="1" applyProtection="1">
      <alignment vertical="center" wrapText="1"/>
    </xf>
    <xf numFmtId="0" fontId="40" fillId="6" borderId="103" xfId="0" applyFont="1" applyFill="1" applyBorder="1" applyAlignment="1" applyProtection="1">
      <alignment horizontal="center" vertical="center" wrapText="1"/>
    </xf>
    <xf numFmtId="0" fontId="40" fillId="6" borderId="104" xfId="0" applyFont="1" applyFill="1" applyBorder="1" applyAlignment="1" applyProtection="1">
      <alignment horizontal="center"/>
    </xf>
    <xf numFmtId="0" fontId="40" fillId="6" borderId="105" xfId="0" applyFont="1" applyFill="1" applyBorder="1" applyAlignment="1" applyProtection="1">
      <alignment horizontal="center"/>
    </xf>
    <xf numFmtId="0" fontId="45" fillId="6" borderId="106" xfId="0" applyFont="1" applyFill="1" applyBorder="1" applyAlignment="1" applyProtection="1">
      <alignment horizontal="center"/>
    </xf>
    <xf numFmtId="0" fontId="45" fillId="6" borderId="107" xfId="0" applyFont="1" applyFill="1" applyBorder="1" applyAlignment="1" applyProtection="1">
      <alignment horizontal="center"/>
    </xf>
    <xf numFmtId="0" fontId="45" fillId="6" borderId="108" xfId="0" applyFont="1" applyFill="1" applyBorder="1" applyAlignment="1" applyProtection="1">
      <alignment horizontal="center"/>
    </xf>
    <xf numFmtId="0" fontId="40" fillId="6" borderId="109" xfId="0" applyFont="1" applyFill="1" applyBorder="1" applyAlignment="1" applyProtection="1">
      <alignment horizontal="center" vertical="center" wrapText="1"/>
    </xf>
    <xf numFmtId="0" fontId="40" fillId="6" borderId="110" xfId="0" applyFont="1" applyFill="1" applyBorder="1" applyAlignment="1" applyProtection="1">
      <alignment horizontal="center" vertical="center" wrapText="1"/>
    </xf>
    <xf numFmtId="0" fontId="40" fillId="6" borderId="111" xfId="0" applyFont="1" applyFill="1" applyBorder="1" applyAlignment="1" applyProtection="1">
      <alignment horizontal="center"/>
    </xf>
    <xf numFmtId="4" fontId="51" fillId="3" borderId="14" xfId="0" applyNumberFormat="1" applyFont="1" applyFill="1" applyBorder="1" applyAlignment="1" applyProtection="1">
      <alignment vertical="center"/>
      <protection locked="0"/>
    </xf>
    <xf numFmtId="14" fontId="51" fillId="3" borderId="14" xfId="0" applyNumberFormat="1" applyFont="1" applyFill="1" applyBorder="1" applyAlignment="1" applyProtection="1">
      <alignment vertical="center"/>
      <protection locked="0"/>
    </xf>
    <xf numFmtId="4" fontId="51" fillId="3" borderId="92" xfId="0" applyNumberFormat="1" applyFont="1" applyFill="1" applyBorder="1" applyAlignment="1" applyProtection="1">
      <alignment vertical="center"/>
      <protection locked="0"/>
    </xf>
    <xf numFmtId="0" fontId="21" fillId="6" borderId="56" xfId="0" applyFont="1" applyFill="1" applyBorder="1" applyAlignment="1" applyProtection="1">
      <alignment vertical="center" wrapText="1"/>
    </xf>
    <xf numFmtId="0" fontId="45" fillId="7" borderId="0" xfId="0" applyFont="1" applyFill="1" applyAlignment="1" applyProtection="1">
      <alignment horizontal="center" vertical="center"/>
    </xf>
    <xf numFmtId="0" fontId="40" fillId="7" borderId="0" xfId="0" applyFont="1" applyFill="1" applyAlignment="1" applyProtection="1">
      <alignment horizontal="center"/>
    </xf>
    <xf numFmtId="0" fontId="52" fillId="7" borderId="0" xfId="0" applyFont="1" applyFill="1" applyAlignment="1" applyProtection="1">
      <alignment horizontal="center" vertical="center"/>
    </xf>
    <xf numFmtId="0" fontId="53" fillId="7" borderId="0" xfId="0" applyFont="1" applyFill="1" applyProtection="1"/>
    <xf numFmtId="0" fontId="21" fillId="7" borderId="0" xfId="0" applyFont="1" applyFill="1" applyAlignment="1" applyProtection="1">
      <alignment horizontal="center"/>
    </xf>
    <xf numFmtId="0" fontId="21" fillId="7" borderId="0" xfId="0" applyFont="1" applyFill="1" applyAlignment="1" applyProtection="1">
      <alignment vertical="center"/>
    </xf>
    <xf numFmtId="0" fontId="40" fillId="7" borderId="0" xfId="0" applyFont="1" applyFill="1" applyAlignment="1" applyProtection="1">
      <alignment horizontal="center" vertical="center"/>
    </xf>
    <xf numFmtId="0" fontId="40" fillId="7" borderId="0" xfId="0" applyFont="1" applyFill="1" applyAlignment="1" applyProtection="1">
      <alignment horizontal="center" vertical="center" wrapText="1"/>
    </xf>
    <xf numFmtId="0" fontId="51" fillId="7" borderId="0" xfId="0" applyFont="1" applyFill="1" applyBorder="1" applyAlignment="1" applyProtection="1">
      <alignment horizontal="center"/>
    </xf>
    <xf numFmtId="0" fontId="50" fillId="7" borderId="0" xfId="0" applyFont="1" applyFill="1" applyAlignment="1" applyProtection="1">
      <alignment horizontal="center"/>
    </xf>
    <xf numFmtId="0" fontId="40" fillId="7" borderId="0" xfId="0" applyFont="1" applyFill="1" applyAlignment="1" applyProtection="1">
      <alignment vertical="center"/>
    </xf>
    <xf numFmtId="0" fontId="21" fillId="6" borderId="58" xfId="0" applyFont="1" applyFill="1" applyBorder="1" applyAlignment="1" applyProtection="1">
      <alignment horizontal="center" vertical="center" wrapText="1"/>
    </xf>
    <xf numFmtId="0" fontId="20" fillId="4" borderId="69" xfId="0" applyFont="1" applyFill="1" applyBorder="1" applyAlignment="1" applyProtection="1">
      <alignment horizontal="left" vertical="center"/>
    </xf>
    <xf numFmtId="0" fontId="37" fillId="2" borderId="21" xfId="0" applyFont="1" applyFill="1" applyBorder="1" applyAlignment="1" applyProtection="1">
      <alignment wrapText="1"/>
    </xf>
    <xf numFmtId="0" fontId="37" fillId="2" borderId="0" xfId="0" applyFont="1" applyFill="1" applyBorder="1" applyAlignment="1" applyProtection="1">
      <alignment wrapText="1"/>
    </xf>
    <xf numFmtId="0" fontId="36" fillId="6" borderId="65" xfId="0" applyFont="1" applyFill="1" applyBorder="1" applyAlignment="1" applyProtection="1">
      <alignment horizontal="right" wrapText="1"/>
    </xf>
    <xf numFmtId="0" fontId="36" fillId="2" borderId="7" xfId="0" applyFont="1" applyFill="1" applyBorder="1" applyAlignment="1" applyProtection="1">
      <alignment horizontal="left" vertical="center"/>
    </xf>
    <xf numFmtId="0" fontId="20" fillId="2" borderId="7" xfId="0" applyFont="1" applyFill="1" applyBorder="1" applyAlignment="1" applyProtection="1">
      <alignment horizontal="left" vertical="center" wrapText="1"/>
    </xf>
    <xf numFmtId="0" fontId="21" fillId="0" borderId="64" xfId="0" applyFont="1" applyFill="1" applyBorder="1" applyAlignment="1" applyProtection="1">
      <alignment horizontal="left" vertical="center" wrapText="1"/>
    </xf>
    <xf numFmtId="0" fontId="21" fillId="0" borderId="65" xfId="0" applyFont="1" applyFill="1" applyBorder="1" applyAlignment="1" applyProtection="1">
      <alignment horizontal="left" vertical="center" wrapText="1"/>
    </xf>
    <xf numFmtId="0" fontId="21" fillId="0" borderId="114" xfId="0" applyFont="1" applyFill="1" applyBorder="1" applyAlignment="1" applyProtection="1">
      <alignment horizontal="left" vertical="center" wrapText="1"/>
    </xf>
    <xf numFmtId="0" fontId="21" fillId="0" borderId="75"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4" fontId="21" fillId="4" borderId="40" xfId="0" applyNumberFormat="1" applyFont="1" applyFill="1" applyBorder="1" applyAlignment="1" applyProtection="1">
      <alignment vertical="center"/>
      <protection locked="0"/>
    </xf>
    <xf numFmtId="4" fontId="21" fillId="3" borderId="115" xfId="0" applyNumberFormat="1" applyFont="1" applyFill="1" applyBorder="1" applyAlignment="1" applyProtection="1">
      <alignment vertical="center"/>
      <protection locked="0"/>
    </xf>
    <xf numFmtId="4" fontId="36" fillId="3" borderId="38" xfId="0" applyNumberFormat="1" applyFont="1" applyFill="1" applyBorder="1" applyAlignment="1" applyProtection="1">
      <alignment vertical="center"/>
      <protection locked="0"/>
    </xf>
    <xf numFmtId="4" fontId="36" fillId="3" borderId="32" xfId="0" applyNumberFormat="1" applyFont="1" applyFill="1" applyBorder="1" applyAlignment="1" applyProtection="1">
      <alignment vertical="center"/>
      <protection locked="0"/>
    </xf>
    <xf numFmtId="4" fontId="36" fillId="4" borderId="32" xfId="0" applyNumberFormat="1" applyFont="1" applyFill="1" applyBorder="1" applyAlignment="1" applyProtection="1">
      <alignment vertical="center"/>
    </xf>
    <xf numFmtId="10" fontId="36" fillId="4" borderId="68" xfId="0" applyNumberFormat="1" applyFont="1" applyFill="1" applyBorder="1" applyAlignment="1" applyProtection="1">
      <alignment vertical="center"/>
    </xf>
    <xf numFmtId="4" fontId="36" fillId="4" borderId="29" xfId="0" applyNumberFormat="1" applyFont="1" applyFill="1" applyBorder="1" applyAlignment="1" applyProtection="1">
      <alignment vertical="center"/>
    </xf>
    <xf numFmtId="4" fontId="21" fillId="3" borderId="11" xfId="0" applyNumberFormat="1" applyFont="1" applyFill="1" applyBorder="1" applyAlignment="1" applyProtection="1">
      <alignment vertical="center"/>
      <protection locked="0"/>
    </xf>
    <xf numFmtId="4" fontId="21" fillId="4" borderId="63" xfId="0" applyNumberFormat="1" applyFont="1" applyFill="1" applyBorder="1" applyAlignment="1" applyProtection="1">
      <alignment horizontal="right" vertical="center"/>
    </xf>
    <xf numFmtId="4" fontId="21" fillId="4" borderId="63" xfId="0" applyNumberFormat="1" applyFont="1" applyFill="1" applyBorder="1" applyAlignment="1" applyProtection="1">
      <alignment horizontal="right" vertical="center" wrapText="1"/>
    </xf>
    <xf numFmtId="4" fontId="21" fillId="3" borderId="31" xfId="0" applyNumberFormat="1" applyFont="1" applyFill="1" applyBorder="1" applyAlignment="1" applyProtection="1">
      <alignment horizontal="right" vertical="center"/>
      <protection locked="0"/>
    </xf>
    <xf numFmtId="4" fontId="21" fillId="3" borderId="34" xfId="0" applyNumberFormat="1" applyFont="1" applyFill="1" applyBorder="1" applyAlignment="1" applyProtection="1">
      <alignment horizontal="right" vertical="center"/>
      <protection locked="0"/>
    </xf>
    <xf numFmtId="4" fontId="21" fillId="3" borderId="63" xfId="0" applyNumberFormat="1" applyFont="1" applyFill="1" applyBorder="1" applyAlignment="1" applyProtection="1">
      <alignment horizontal="right" vertical="center" wrapText="1"/>
      <protection locked="0"/>
    </xf>
    <xf numFmtId="4" fontId="21" fillId="3" borderId="63" xfId="0" applyNumberFormat="1" applyFont="1" applyFill="1" applyBorder="1" applyAlignment="1" applyProtection="1">
      <alignment horizontal="right" vertical="center"/>
      <protection locked="0"/>
    </xf>
    <xf numFmtId="4" fontId="21" fillId="3" borderId="35" xfId="0" applyNumberFormat="1" applyFont="1" applyFill="1" applyBorder="1" applyAlignment="1" applyProtection="1">
      <alignment horizontal="right" vertical="center"/>
      <protection locked="0"/>
    </xf>
    <xf numFmtId="0" fontId="20" fillId="4" borderId="1" xfId="0" applyFont="1" applyFill="1" applyBorder="1" applyProtection="1"/>
    <xf numFmtId="4" fontId="20" fillId="4" borderId="1" xfId="0" applyNumberFormat="1" applyFont="1" applyFill="1" applyBorder="1" applyAlignment="1" applyProtection="1">
      <alignment horizontal="left" vertical="center" wrapText="1"/>
    </xf>
    <xf numFmtId="0" fontId="21" fillId="6" borderId="70" xfId="0" applyFont="1" applyFill="1" applyBorder="1" applyAlignment="1" applyProtection="1">
      <alignment wrapText="1"/>
    </xf>
    <xf numFmtId="0" fontId="21" fillId="6" borderId="116" xfId="0" applyFont="1" applyFill="1" applyBorder="1" applyAlignment="1" applyProtection="1">
      <alignment wrapText="1"/>
    </xf>
    <xf numFmtId="4" fontId="21" fillId="3" borderId="31" xfId="0" applyNumberFormat="1" applyFont="1" applyFill="1" applyBorder="1" applyAlignment="1" applyProtection="1">
      <alignment horizontal="right" vertical="center" wrapText="1"/>
      <protection locked="0"/>
    </xf>
    <xf numFmtId="4" fontId="21" fillId="3" borderId="34" xfId="0" applyNumberFormat="1" applyFont="1" applyFill="1" applyBorder="1" applyAlignment="1" applyProtection="1">
      <alignment horizontal="right" vertical="center" wrapText="1"/>
      <protection locked="0"/>
    </xf>
    <xf numFmtId="4" fontId="21" fillId="3" borderId="11" xfId="0" applyNumberFormat="1" applyFont="1" applyFill="1" applyBorder="1" applyAlignment="1" applyProtection="1">
      <alignment horizontal="right" vertical="center" wrapText="1"/>
      <protection locked="0"/>
    </xf>
    <xf numFmtId="4" fontId="21" fillId="3" borderId="35" xfId="0" applyNumberFormat="1" applyFont="1" applyFill="1" applyBorder="1" applyAlignment="1" applyProtection="1">
      <alignment horizontal="right" vertical="center" wrapText="1"/>
      <protection locked="0"/>
    </xf>
    <xf numFmtId="0" fontId="20" fillId="2" borderId="19" xfId="0" applyFont="1" applyFill="1" applyBorder="1" applyAlignment="1" applyProtection="1">
      <alignment horizontal="left" vertical="center" wrapText="1"/>
    </xf>
    <xf numFmtId="4" fontId="21" fillId="2" borderId="19" xfId="0" applyNumberFormat="1" applyFont="1" applyFill="1" applyBorder="1" applyAlignment="1" applyProtection="1">
      <alignment horizontal="right" vertical="center" wrapText="1"/>
    </xf>
    <xf numFmtId="4" fontId="21" fillId="2" borderId="19" xfId="0" applyNumberFormat="1" applyFont="1" applyFill="1" applyBorder="1" applyAlignment="1" applyProtection="1">
      <alignment horizontal="right" vertical="center"/>
    </xf>
    <xf numFmtId="10" fontId="21" fillId="2" borderId="19" xfId="0" applyNumberFormat="1" applyFont="1" applyFill="1" applyBorder="1" applyAlignment="1" applyProtection="1">
      <alignment horizontal="right" vertical="center"/>
    </xf>
    <xf numFmtId="0" fontId="21" fillId="2" borderId="0" xfId="0" applyFont="1" applyFill="1" applyAlignment="1" applyProtection="1">
      <alignment horizontal="left"/>
    </xf>
    <xf numFmtId="4" fontId="36" fillId="3" borderId="14" xfId="0" applyNumberFormat="1" applyFont="1" applyFill="1" applyBorder="1" applyProtection="1">
      <protection locked="0"/>
    </xf>
    <xf numFmtId="4" fontId="36" fillId="4" borderId="60" xfId="0" applyNumberFormat="1" applyFont="1" applyFill="1" applyBorder="1" applyAlignment="1" applyProtection="1">
      <alignment vertical="center"/>
    </xf>
    <xf numFmtId="4" fontId="36" fillId="3" borderId="30" xfId="0" applyNumberFormat="1" applyFont="1" applyFill="1" applyBorder="1" applyProtection="1">
      <protection locked="0"/>
    </xf>
    <xf numFmtId="4" fontId="36" fillId="4" borderId="58" xfId="0" applyNumberFormat="1" applyFont="1" applyFill="1" applyBorder="1" applyAlignment="1" applyProtection="1">
      <alignment vertical="center"/>
    </xf>
    <xf numFmtId="4" fontId="21" fillId="3" borderId="34" xfId="0" applyNumberFormat="1" applyFont="1" applyFill="1" applyBorder="1" applyProtection="1">
      <protection locked="0"/>
    </xf>
    <xf numFmtId="4" fontId="36" fillId="3" borderId="34" xfId="0" applyNumberFormat="1" applyFont="1" applyFill="1" applyBorder="1" applyProtection="1">
      <protection locked="0"/>
    </xf>
    <xf numFmtId="4" fontId="36" fillId="3" borderId="35" xfId="0" applyNumberFormat="1" applyFont="1" applyFill="1" applyBorder="1" applyProtection="1">
      <protection locked="0"/>
    </xf>
    <xf numFmtId="4" fontId="21" fillId="4" borderId="63" xfId="0" applyNumberFormat="1" applyFont="1" applyFill="1" applyBorder="1" applyProtection="1"/>
    <xf numFmtId="0" fontId="36" fillId="6" borderId="65" xfId="0" applyFont="1" applyFill="1" applyBorder="1" applyAlignment="1" applyProtection="1">
      <alignment horizontal="left" vertical="center" wrapText="1"/>
    </xf>
    <xf numFmtId="0" fontId="36" fillId="6" borderId="65" xfId="0" applyFont="1" applyFill="1" applyBorder="1" applyAlignment="1" applyProtection="1">
      <alignment horizontal="left" vertical="center" wrapText="1" indent="3"/>
    </xf>
    <xf numFmtId="0" fontId="36" fillId="6" borderId="75" xfId="0" applyFont="1" applyFill="1" applyBorder="1" applyAlignment="1" applyProtection="1">
      <alignment horizontal="left" vertical="center" wrapText="1" indent="3"/>
    </xf>
    <xf numFmtId="4" fontId="21" fillId="3" borderId="63" xfId="0" applyNumberFormat="1" applyFont="1" applyFill="1" applyBorder="1" applyProtection="1">
      <protection locked="0"/>
    </xf>
    <xf numFmtId="4" fontId="21" fillId="3" borderId="40" xfId="0" applyNumberFormat="1" applyFont="1" applyFill="1" applyBorder="1" applyProtection="1">
      <protection locked="0"/>
    </xf>
    <xf numFmtId="4" fontId="21" fillId="4" borderId="59" xfId="0" applyNumberFormat="1" applyFont="1" applyFill="1" applyBorder="1" applyAlignment="1" applyProtection="1">
      <alignment vertical="center"/>
    </xf>
    <xf numFmtId="0" fontId="36" fillId="6" borderId="65" xfId="0" applyFont="1" applyFill="1" applyBorder="1" applyAlignment="1" applyProtection="1">
      <alignment horizontal="left" vertical="center" wrapText="1" indent="2"/>
    </xf>
    <xf numFmtId="4" fontId="36" fillId="3" borderId="39" xfId="0" applyNumberFormat="1" applyFont="1" applyFill="1" applyBorder="1" applyProtection="1">
      <protection locked="0"/>
    </xf>
    <xf numFmtId="4" fontId="36" fillId="4" borderId="58" xfId="0" applyNumberFormat="1" applyFont="1" applyFill="1" applyBorder="1" applyProtection="1"/>
    <xf numFmtId="0" fontId="36" fillId="6" borderId="75" xfId="0" applyFont="1" applyFill="1" applyBorder="1" applyAlignment="1" applyProtection="1">
      <alignment horizontal="left" vertical="center" wrapText="1" indent="2"/>
    </xf>
    <xf numFmtId="4" fontId="21" fillId="4" borderId="60" xfId="0" applyNumberFormat="1" applyFont="1" applyFill="1" applyBorder="1" applyProtection="1"/>
    <xf numFmtId="4" fontId="36" fillId="4" borderId="60" xfId="0" applyNumberFormat="1" applyFont="1" applyFill="1" applyBorder="1" applyProtection="1"/>
    <xf numFmtId="4" fontId="21" fillId="4" borderId="59" xfId="0" applyNumberFormat="1" applyFont="1" applyFill="1" applyBorder="1" applyProtection="1"/>
    <xf numFmtId="4" fontId="21" fillId="3" borderId="82" xfId="0" applyNumberFormat="1" applyFont="1" applyFill="1" applyBorder="1" applyAlignment="1" applyProtection="1">
      <alignment vertical="center"/>
      <protection locked="0"/>
    </xf>
    <xf numFmtId="0" fontId="20" fillId="6" borderId="117" xfId="8" applyFont="1" applyFill="1" applyBorder="1" applyProtection="1"/>
    <xf numFmtId="0" fontId="20" fillId="6" borderId="118" xfId="8" applyFont="1" applyFill="1" applyBorder="1" applyProtection="1"/>
    <xf numFmtId="0" fontId="21" fillId="6" borderId="118" xfId="8" applyFont="1" applyFill="1" applyBorder="1" applyProtection="1"/>
    <xf numFmtId="0" fontId="20" fillId="8" borderId="119" xfId="8" applyFont="1" applyFill="1" applyBorder="1" applyProtection="1"/>
    <xf numFmtId="0" fontId="48" fillId="7" borderId="7" xfId="0" applyFont="1" applyFill="1" applyBorder="1" applyProtection="1"/>
    <xf numFmtId="0" fontId="21" fillId="7" borderId="7" xfId="0" applyFont="1" applyFill="1" applyBorder="1" applyProtection="1"/>
    <xf numFmtId="4" fontId="21" fillId="3" borderId="81" xfId="0" applyNumberFormat="1" applyFont="1" applyFill="1" applyBorder="1" applyAlignment="1" applyProtection="1">
      <alignment vertical="center"/>
      <protection locked="0"/>
    </xf>
    <xf numFmtId="0" fontId="20" fillId="6" borderId="120" xfId="8" applyFont="1" applyFill="1" applyBorder="1" applyProtection="1"/>
    <xf numFmtId="0" fontId="20" fillId="6" borderId="121" xfId="8" applyFont="1" applyFill="1" applyBorder="1" applyProtection="1"/>
    <xf numFmtId="0" fontId="36" fillId="6" borderId="121" xfId="8" applyFont="1" applyFill="1" applyBorder="1" applyAlignment="1" applyProtection="1">
      <alignment horizontal="left"/>
    </xf>
    <xf numFmtId="0" fontId="36" fillId="6" borderId="121" xfId="0" applyFont="1" applyFill="1" applyBorder="1" applyProtection="1"/>
    <xf numFmtId="0" fontId="21" fillId="8" borderId="87" xfId="8" applyFont="1" applyFill="1" applyBorder="1" applyProtection="1"/>
    <xf numFmtId="4" fontId="21" fillId="6" borderId="77" xfId="0" applyNumberFormat="1" applyFont="1" applyFill="1" applyBorder="1" applyProtection="1"/>
    <xf numFmtId="4" fontId="21" fillId="6" borderId="80" xfId="0" applyNumberFormat="1" applyFont="1" applyFill="1" applyBorder="1" applyProtection="1"/>
    <xf numFmtId="4" fontId="21" fillId="3" borderId="122" xfId="0" applyNumberFormat="1" applyFont="1" applyFill="1" applyBorder="1" applyAlignment="1" applyProtection="1">
      <alignment vertical="center"/>
      <protection locked="0"/>
    </xf>
    <xf numFmtId="4" fontId="21" fillId="3" borderId="123" xfId="0" applyNumberFormat="1" applyFont="1" applyFill="1" applyBorder="1" applyAlignment="1" applyProtection="1">
      <alignment vertical="center"/>
      <protection locked="0"/>
    </xf>
    <xf numFmtId="4" fontId="21" fillId="3" borderId="124" xfId="0" applyNumberFormat="1" applyFont="1" applyFill="1" applyBorder="1" applyAlignment="1" applyProtection="1">
      <alignment vertical="center"/>
      <protection locked="0"/>
    </xf>
    <xf numFmtId="4" fontId="21" fillId="3" borderId="125" xfId="0" applyNumberFormat="1" applyFont="1" applyFill="1" applyBorder="1" applyAlignment="1" applyProtection="1">
      <alignment vertical="center"/>
      <protection locked="0"/>
    </xf>
    <xf numFmtId="4" fontId="21" fillId="8" borderId="126" xfId="0" applyNumberFormat="1" applyFont="1" applyFill="1" applyBorder="1" applyAlignment="1" applyProtection="1">
      <alignment vertical="center"/>
      <protection locked="0"/>
    </xf>
    <xf numFmtId="4" fontId="21" fillId="8" borderId="86" xfId="0" applyNumberFormat="1" applyFont="1" applyFill="1" applyBorder="1" applyAlignment="1" applyProtection="1">
      <alignment vertical="center"/>
      <protection locked="0"/>
    </xf>
    <xf numFmtId="4" fontId="21" fillId="8" borderId="127" xfId="0" applyNumberFormat="1" applyFont="1" applyFill="1" applyBorder="1" applyAlignment="1" applyProtection="1">
      <alignment vertical="center"/>
      <protection locked="0"/>
    </xf>
    <xf numFmtId="4" fontId="21" fillId="8" borderId="128" xfId="0" applyNumberFormat="1" applyFont="1" applyFill="1" applyBorder="1" applyAlignment="1" applyProtection="1">
      <alignment vertical="center"/>
      <protection locked="0"/>
    </xf>
    <xf numFmtId="4" fontId="21" fillId="8" borderId="103" xfId="0" applyNumberFormat="1" applyFont="1" applyFill="1" applyBorder="1" applyAlignment="1" applyProtection="1">
      <alignment vertical="center"/>
      <protection locked="0"/>
    </xf>
    <xf numFmtId="4" fontId="51" fillId="3" borderId="39" xfId="0" applyNumberFormat="1" applyFont="1" applyFill="1" applyBorder="1" applyAlignment="1" applyProtection="1">
      <alignment vertical="center"/>
      <protection locked="0"/>
    </xf>
    <xf numFmtId="14" fontId="51" fillId="3" borderId="39" xfId="0" applyNumberFormat="1" applyFont="1" applyFill="1" applyBorder="1" applyAlignment="1" applyProtection="1">
      <alignment vertical="center"/>
      <protection locked="0"/>
    </xf>
    <xf numFmtId="4" fontId="51" fillId="3" borderId="129" xfId="0" applyNumberFormat="1" applyFont="1" applyFill="1" applyBorder="1" applyAlignment="1" applyProtection="1">
      <alignment vertical="center"/>
      <protection locked="0"/>
    </xf>
    <xf numFmtId="4" fontId="51" fillId="8" borderId="40" xfId="0" applyNumberFormat="1" applyFont="1" applyFill="1" applyBorder="1" applyAlignment="1" applyProtection="1">
      <alignment vertical="center"/>
      <protection locked="0"/>
    </xf>
    <xf numFmtId="14" fontId="51" fillId="8" borderId="40" xfId="0" applyNumberFormat="1" applyFont="1" applyFill="1" applyBorder="1" applyAlignment="1" applyProtection="1">
      <alignment vertical="center"/>
      <protection locked="0"/>
    </xf>
    <xf numFmtId="4" fontId="51" fillId="8" borderId="130" xfId="0" applyNumberFormat="1" applyFont="1" applyFill="1" applyBorder="1" applyAlignment="1" applyProtection="1">
      <alignment vertical="center"/>
      <protection locked="0"/>
    </xf>
    <xf numFmtId="0" fontId="45" fillId="6" borderId="115" xfId="8" applyFont="1" applyFill="1" applyBorder="1" applyAlignment="1" applyProtection="1">
      <alignment wrapText="1"/>
    </xf>
    <xf numFmtId="0" fontId="45" fillId="6" borderId="131" xfId="8" applyFont="1" applyFill="1" applyBorder="1" applyAlignment="1" applyProtection="1">
      <alignment wrapText="1"/>
    </xf>
    <xf numFmtId="0" fontId="40" fillId="6" borderId="131" xfId="8" applyFont="1" applyFill="1" applyBorder="1" applyAlignment="1" applyProtection="1">
      <alignment horizontal="left" wrapText="1"/>
    </xf>
    <xf numFmtId="0" fontId="40" fillId="6" borderId="131" xfId="0" applyFont="1" applyFill="1" applyBorder="1" applyAlignment="1" applyProtection="1">
      <alignment wrapText="1"/>
    </xf>
    <xf numFmtId="0" fontId="45" fillId="8" borderId="69" xfId="8" applyFont="1" applyFill="1" applyBorder="1" applyAlignment="1" applyProtection="1">
      <alignment wrapText="1"/>
    </xf>
    <xf numFmtId="0" fontId="45" fillId="6" borderId="4" xfId="8" applyFont="1" applyFill="1" applyBorder="1" applyProtection="1"/>
    <xf numFmtId="0" fontId="45" fillId="6" borderId="2" xfId="8" applyFont="1" applyFill="1" applyBorder="1" applyProtection="1"/>
    <xf numFmtId="0" fontId="48" fillId="6" borderId="2" xfId="8" applyFont="1" applyFill="1" applyBorder="1" applyAlignment="1" applyProtection="1">
      <alignment horizontal="left"/>
    </xf>
    <xf numFmtId="0" fontId="48" fillId="6" borderId="2" xfId="0" applyFont="1" applyFill="1" applyBorder="1" applyProtection="1"/>
    <xf numFmtId="0" fontId="45" fillId="8" borderId="18" xfId="8" applyFont="1" applyFill="1" applyBorder="1" applyProtection="1"/>
    <xf numFmtId="0" fontId="51" fillId="0" borderId="0" xfId="8" applyFont="1" applyFill="1" applyBorder="1" applyProtection="1"/>
    <xf numFmtId="0" fontId="51" fillId="0" borderId="0" xfId="0" applyFont="1" applyFill="1" applyBorder="1" applyProtection="1"/>
    <xf numFmtId="0" fontId="40" fillId="0" borderId="0" xfId="0" applyFont="1" applyFill="1" applyBorder="1" applyProtection="1"/>
    <xf numFmtId="0" fontId="36" fillId="8" borderId="89" xfId="8" applyFont="1" applyFill="1" applyBorder="1" applyAlignment="1" applyProtection="1">
      <alignment wrapText="1"/>
    </xf>
    <xf numFmtId="0" fontId="36" fillId="8" borderId="132" xfId="8" applyFont="1" applyFill="1" applyBorder="1" applyAlignment="1" applyProtection="1">
      <alignment wrapText="1"/>
    </xf>
    <xf numFmtId="4" fontId="21" fillId="8" borderId="92" xfId="0" applyNumberFormat="1" applyFont="1" applyFill="1" applyBorder="1" applyAlignment="1" applyProtection="1">
      <alignment vertical="center"/>
      <protection locked="0"/>
    </xf>
    <xf numFmtId="4" fontId="21" fillId="8" borderId="14" xfId="0" applyNumberFormat="1" applyFont="1" applyFill="1" applyBorder="1" applyAlignment="1" applyProtection="1">
      <alignment vertical="center"/>
      <protection locked="0"/>
    </xf>
    <xf numFmtId="4" fontId="21" fillId="8" borderId="133" xfId="0" applyNumberFormat="1" applyFont="1" applyFill="1" applyBorder="1" applyAlignment="1" applyProtection="1">
      <alignment vertical="center"/>
      <protection locked="0"/>
    </xf>
    <xf numFmtId="4" fontId="21" fillId="8" borderId="134" xfId="0" applyNumberFormat="1" applyFont="1" applyFill="1" applyBorder="1" applyAlignment="1" applyProtection="1">
      <alignment vertical="center"/>
      <protection locked="0"/>
    </xf>
    <xf numFmtId="4" fontId="21" fillId="8" borderId="129" xfId="0" applyNumberFormat="1" applyFont="1" applyFill="1" applyBorder="1" applyAlignment="1" applyProtection="1">
      <alignment vertical="center"/>
      <protection locked="0"/>
    </xf>
    <xf numFmtId="0" fontId="21" fillId="8" borderId="88" xfId="0" applyFont="1" applyFill="1" applyBorder="1" applyProtection="1"/>
    <xf numFmtId="4" fontId="21" fillId="8" borderId="135" xfId="0" applyNumberFormat="1" applyFont="1" applyFill="1" applyBorder="1" applyAlignment="1" applyProtection="1">
      <alignment vertical="center"/>
      <protection locked="0"/>
    </xf>
    <xf numFmtId="4" fontId="21" fillId="8" borderId="136" xfId="0" applyNumberFormat="1" applyFont="1" applyFill="1" applyBorder="1" applyAlignment="1" applyProtection="1">
      <alignment vertical="center"/>
      <protection locked="0"/>
    </xf>
    <xf numFmtId="0" fontId="21" fillId="3" borderId="14" xfId="0" applyFont="1" applyFill="1" applyBorder="1" applyAlignment="1" applyProtection="1">
      <alignment horizontal="left" vertical="center"/>
      <protection locked="0"/>
    </xf>
    <xf numFmtId="14" fontId="21" fillId="3" borderId="14" xfId="0" applyNumberFormat="1" applyFont="1" applyFill="1" applyBorder="1" applyAlignment="1" applyProtection="1">
      <alignment horizontal="center" vertical="center"/>
      <protection locked="0"/>
    </xf>
    <xf numFmtId="166" fontId="21" fillId="3" borderId="14" xfId="0" applyNumberFormat="1" applyFont="1" applyFill="1" applyBorder="1" applyAlignment="1" applyProtection="1">
      <alignment vertical="center"/>
      <protection locked="0"/>
    </xf>
    <xf numFmtId="0" fontId="20" fillId="4" borderId="137" xfId="0" applyFont="1" applyFill="1" applyBorder="1" applyAlignment="1" applyProtection="1">
      <alignment vertical="center"/>
    </xf>
    <xf numFmtId="0" fontId="20" fillId="4" borderId="138" xfId="0" applyFont="1" applyFill="1" applyBorder="1" applyAlignment="1" applyProtection="1">
      <alignment vertical="center"/>
    </xf>
    <xf numFmtId="0" fontId="20" fillId="2" borderId="138" xfId="0" applyFont="1" applyFill="1" applyBorder="1" applyAlignment="1" applyProtection="1">
      <alignment vertical="center"/>
    </xf>
    <xf numFmtId="4" fontId="21" fillId="4" borderId="138" xfId="0" applyNumberFormat="1" applyFont="1" applyFill="1" applyBorder="1" applyAlignment="1" applyProtection="1">
      <alignment vertical="center"/>
    </xf>
    <xf numFmtId="0" fontId="21" fillId="0" borderId="14" xfId="14" applyFont="1" applyFill="1" applyBorder="1" applyAlignment="1" applyProtection="1">
      <alignment vertical="center"/>
    </xf>
    <xf numFmtId="10" fontId="21" fillId="8" borderId="14" xfId="16" applyNumberFormat="1" applyFont="1" applyFill="1" applyBorder="1" applyAlignment="1" applyProtection="1">
      <alignment horizontal="right" vertical="center" wrapText="1"/>
    </xf>
    <xf numFmtId="4" fontId="21" fillId="8" borderId="42" xfId="16" applyNumberFormat="1" applyFont="1" applyFill="1" applyBorder="1" applyAlignment="1" applyProtection="1">
      <alignment horizontal="right" vertical="center" wrapText="1"/>
    </xf>
    <xf numFmtId="10" fontId="21" fillId="8" borderId="42" xfId="16" applyNumberFormat="1" applyFont="1" applyFill="1" applyBorder="1" applyAlignment="1" applyProtection="1">
      <alignment horizontal="right" vertical="center" wrapText="1"/>
    </xf>
    <xf numFmtId="4" fontId="21" fillId="8" borderId="43" xfId="16" applyNumberFormat="1" applyFont="1" applyFill="1" applyBorder="1" applyAlignment="1" applyProtection="1">
      <alignment horizontal="right" vertical="center" wrapText="1"/>
    </xf>
    <xf numFmtId="4" fontId="21" fillId="8" borderId="14" xfId="15" applyNumberFormat="1" applyFont="1" applyFill="1" applyBorder="1" applyAlignment="1" applyProtection="1">
      <alignment horizontal="right" vertical="center" wrapText="1"/>
    </xf>
    <xf numFmtId="0" fontId="48" fillId="6" borderId="14" xfId="17" applyFont="1" applyFill="1" applyBorder="1" applyAlignment="1" applyProtection="1">
      <alignment horizontal="left" vertical="center" wrapText="1" indent="2"/>
    </xf>
    <xf numFmtId="4" fontId="36" fillId="3" borderId="14" xfId="16" applyNumberFormat="1" applyFont="1" applyFill="1" applyBorder="1" applyAlignment="1" applyProtection="1">
      <alignment horizontal="right" vertical="center" wrapText="1"/>
      <protection locked="0"/>
    </xf>
    <xf numFmtId="4" fontId="36" fillId="4" borderId="14" xfId="15" applyNumberFormat="1" applyFont="1" applyFill="1" applyBorder="1" applyAlignment="1" applyProtection="1">
      <alignment horizontal="right" vertical="center" wrapText="1"/>
    </xf>
    <xf numFmtId="10" fontId="36" fillId="8" borderId="14" xfId="16" applyNumberFormat="1" applyFont="1" applyFill="1" applyBorder="1" applyAlignment="1" applyProtection="1">
      <alignment horizontal="right" vertical="center" wrapText="1"/>
    </xf>
    <xf numFmtId="0" fontId="48" fillId="6" borderId="14" xfId="17" applyFont="1" applyFill="1" applyBorder="1" applyAlignment="1" applyProtection="1">
      <alignment horizontal="left" wrapText="1" indent="2"/>
    </xf>
    <xf numFmtId="0" fontId="45" fillId="6" borderId="14" xfId="17" applyFont="1" applyFill="1" applyBorder="1" applyAlignment="1" applyProtection="1">
      <alignment wrapText="1"/>
    </xf>
    <xf numFmtId="0" fontId="40" fillId="6" borderId="44" xfId="0" applyFont="1" applyFill="1" applyBorder="1" applyProtection="1"/>
    <xf numFmtId="0" fontId="40" fillId="6" borderId="44" xfId="0" applyFont="1" applyFill="1" applyBorder="1" applyAlignment="1" applyProtection="1">
      <alignment horizontal="left"/>
    </xf>
    <xf numFmtId="0" fontId="48" fillId="6" borderId="14" xfId="19" applyFont="1" applyFill="1" applyBorder="1" applyAlignment="1" applyProtection="1">
      <alignment horizontal="left" vertical="center" wrapText="1" indent="2"/>
    </xf>
    <xf numFmtId="4" fontId="36" fillId="3" borderId="14" xfId="18" applyNumberFormat="1" applyFont="1" applyFill="1" applyBorder="1" applyAlignment="1" applyProtection="1">
      <alignment horizontal="right" vertical="center" wrapText="1"/>
      <protection locked="0"/>
    </xf>
    <xf numFmtId="4" fontId="36" fillId="4" borderId="14" xfId="18" applyNumberFormat="1" applyFont="1" applyFill="1" applyBorder="1" applyAlignment="1" applyProtection="1">
      <alignment horizontal="right" vertical="center" wrapText="1"/>
    </xf>
    <xf numFmtId="10" fontId="36" fillId="4" borderId="14" xfId="18" applyNumberFormat="1" applyFont="1" applyFill="1" applyBorder="1" applyAlignment="1" applyProtection="1">
      <alignment horizontal="right" vertical="center" wrapText="1"/>
    </xf>
    <xf numFmtId="0" fontId="48" fillId="6" borderId="44" xfId="0" applyFont="1" applyFill="1" applyBorder="1" applyAlignment="1" applyProtection="1">
      <alignment horizontal="left" indent="2"/>
    </xf>
    <xf numFmtId="4" fontId="36" fillId="4" borderId="14" xfId="18" applyNumberFormat="1" applyFont="1" applyFill="1" applyBorder="1" applyAlignment="1" applyProtection="1">
      <alignment horizontal="right" vertical="center" wrapText="1"/>
      <protection locked="0"/>
    </xf>
    <xf numFmtId="0" fontId="48" fillId="6" borderId="44" xfId="0" applyFont="1" applyFill="1" applyBorder="1" applyAlignment="1" applyProtection="1">
      <alignment horizontal="left" vertical="center" indent="2"/>
    </xf>
    <xf numFmtId="0" fontId="40" fillId="6" borderId="14" xfId="19" applyFont="1" applyFill="1" applyBorder="1" applyAlignment="1" applyProtection="1">
      <alignment vertical="center"/>
    </xf>
    <xf numFmtId="0" fontId="48" fillId="6" borderId="14" xfId="0" applyFont="1" applyFill="1" applyBorder="1" applyAlignment="1" applyProtection="1">
      <alignment horizontal="left" wrapText="1" indent="2"/>
    </xf>
    <xf numFmtId="4" fontId="36" fillId="3" borderId="14" xfId="20" applyNumberFormat="1" applyFont="1" applyFill="1" applyBorder="1" applyAlignment="1" applyProtection="1">
      <alignment horizontal="right"/>
      <protection locked="0"/>
    </xf>
    <xf numFmtId="4" fontId="36" fillId="4" borderId="9" xfId="20" applyNumberFormat="1" applyFont="1" applyFill="1" applyBorder="1" applyAlignment="1" applyProtection="1">
      <alignment horizontal="right"/>
    </xf>
    <xf numFmtId="4" fontId="36" fillId="4" borderId="39" xfId="18" applyNumberFormat="1" applyFont="1" applyFill="1" applyBorder="1" applyAlignment="1" applyProtection="1">
      <alignment horizontal="right" vertical="center" wrapText="1"/>
    </xf>
    <xf numFmtId="10" fontId="36" fillId="4" borderId="39" xfId="18" applyNumberFormat="1" applyFont="1" applyFill="1" applyBorder="1" applyAlignment="1" applyProtection="1">
      <alignment horizontal="right" vertical="center" wrapText="1"/>
    </xf>
    <xf numFmtId="4" fontId="36" fillId="3" borderId="39" xfId="20" applyNumberFormat="1" applyFont="1" applyFill="1" applyBorder="1" applyAlignment="1" applyProtection="1">
      <alignment horizontal="right"/>
      <protection locked="0"/>
    </xf>
    <xf numFmtId="4" fontId="36" fillId="3" borderId="14" xfId="20" applyNumberFormat="1" applyFont="1" applyFill="1" applyBorder="1" applyAlignment="1" applyProtection="1">
      <alignment horizontal="right" vertical="center"/>
      <protection locked="0"/>
    </xf>
    <xf numFmtId="4" fontId="36" fillId="4" borderId="14" xfId="20" applyNumberFormat="1" applyFont="1" applyFill="1" applyBorder="1" applyAlignment="1" applyProtection="1">
      <alignment horizontal="right" vertical="center"/>
    </xf>
    <xf numFmtId="4" fontId="36" fillId="3" borderId="39" xfId="20" applyNumberFormat="1" applyFont="1" applyFill="1" applyBorder="1" applyAlignment="1" applyProtection="1">
      <alignment horizontal="right" vertical="center"/>
      <protection locked="0"/>
    </xf>
    <xf numFmtId="4" fontId="36" fillId="4" borderId="15" xfId="20" applyNumberFormat="1" applyFont="1" applyFill="1" applyBorder="1" applyAlignment="1" applyProtection="1">
      <alignment horizontal="right"/>
    </xf>
    <xf numFmtId="4" fontId="36" fillId="4" borderId="39" xfId="18" applyNumberFormat="1" applyFont="1" applyFill="1" applyBorder="1" applyAlignment="1" applyProtection="1">
      <alignment horizontal="right" vertical="center" wrapText="1"/>
      <protection locked="0"/>
    </xf>
    <xf numFmtId="0" fontId="48" fillId="6" borderId="14" xfId="0" applyFont="1" applyFill="1" applyBorder="1" applyAlignment="1" applyProtection="1">
      <alignment horizontal="left" vertical="center" wrapText="1" indent="2"/>
    </xf>
    <xf numFmtId="4" fontId="36" fillId="3" borderId="14" xfId="20" applyNumberFormat="1" applyFont="1" applyFill="1" applyBorder="1" applyAlignment="1" applyProtection="1">
      <alignment horizontal="right" vertical="center" wrapText="1"/>
      <protection locked="0"/>
    </xf>
    <xf numFmtId="4" fontId="36" fillId="4" borderId="44" xfId="20" applyNumberFormat="1" applyFont="1" applyFill="1" applyBorder="1" applyAlignment="1" applyProtection="1">
      <alignment horizontal="right" vertical="center" wrapText="1"/>
    </xf>
    <xf numFmtId="49" fontId="45" fillId="6" borderId="14" xfId="18" applyNumberFormat="1" applyFont="1" applyFill="1" applyBorder="1" applyProtection="1"/>
    <xf numFmtId="0" fontId="45" fillId="6" borderId="14" xfId="14" applyFont="1" applyFill="1" applyBorder="1" applyProtection="1"/>
    <xf numFmtId="4" fontId="21" fillId="8" borderId="14" xfId="16" applyNumberFormat="1" applyFont="1" applyFill="1" applyBorder="1" applyAlignment="1" applyProtection="1">
      <alignment horizontal="right" vertical="center" wrapText="1"/>
    </xf>
    <xf numFmtId="4" fontId="21" fillId="8" borderId="14" xfId="16" applyNumberFormat="1" applyFont="1" applyFill="1" applyBorder="1" applyAlignment="1" applyProtection="1">
      <alignment horizontal="right" vertical="center" wrapText="1"/>
      <protection locked="0"/>
    </xf>
    <xf numFmtId="1" fontId="21" fillId="3" borderId="22" xfId="0" applyNumberFormat="1" applyFont="1" applyFill="1" applyBorder="1" applyAlignment="1" applyProtection="1">
      <alignment vertical="center"/>
      <protection locked="0"/>
    </xf>
    <xf numFmtId="0" fontId="21" fillId="3" borderId="45" xfId="0" applyFont="1" applyFill="1" applyBorder="1" applyAlignment="1" applyProtection="1">
      <alignment horizontal="left" vertical="center"/>
      <protection locked="0"/>
    </xf>
    <xf numFmtId="4" fontId="21" fillId="3" borderId="45" xfId="0" applyNumberFormat="1" applyFont="1" applyFill="1" applyBorder="1" applyAlignment="1" applyProtection="1">
      <alignment horizontal="right" vertical="center"/>
      <protection locked="0"/>
    </xf>
    <xf numFmtId="4" fontId="21" fillId="3" borderId="45" xfId="0" applyNumberFormat="1" applyFont="1" applyFill="1" applyBorder="1" applyAlignment="1" applyProtection="1">
      <alignment horizontal="right"/>
      <protection locked="0"/>
    </xf>
    <xf numFmtId="4" fontId="21" fillId="3" borderId="46" xfId="0" applyNumberFormat="1" applyFont="1" applyFill="1" applyBorder="1" applyAlignment="1" applyProtection="1">
      <alignment horizontal="right"/>
      <protection locked="0"/>
    </xf>
    <xf numFmtId="1" fontId="21" fillId="3" borderId="24" xfId="0" applyNumberFormat="1" applyFont="1" applyFill="1" applyBorder="1" applyAlignment="1" applyProtection="1">
      <alignment vertical="center"/>
      <protection locked="0"/>
    </xf>
    <xf numFmtId="4" fontId="21" fillId="3" borderId="47" xfId="0" applyNumberFormat="1" applyFont="1" applyFill="1" applyBorder="1" applyAlignment="1" applyProtection="1">
      <alignment horizontal="right"/>
      <protection locked="0"/>
    </xf>
    <xf numFmtId="1" fontId="21" fillId="3" borderId="24" xfId="0" applyNumberFormat="1" applyFont="1" applyFill="1" applyBorder="1" applyAlignment="1" applyProtection="1">
      <protection locked="0"/>
    </xf>
    <xf numFmtId="0" fontId="21" fillId="3" borderId="14" xfId="0" applyFont="1" applyFill="1" applyBorder="1" applyAlignment="1" applyProtection="1">
      <alignment horizontal="left"/>
      <protection locked="0"/>
    </xf>
    <xf numFmtId="0" fontId="20" fillId="4" borderId="26" xfId="0" applyFont="1" applyFill="1" applyBorder="1" applyAlignment="1" applyProtection="1">
      <alignment horizontal="center" vertical="center" wrapText="1"/>
    </xf>
    <xf numFmtId="0" fontId="21" fillId="4" borderId="48" xfId="0" applyFont="1" applyFill="1" applyBorder="1" applyProtection="1"/>
    <xf numFmtId="4" fontId="20" fillId="4" borderId="48" xfId="0" applyNumberFormat="1" applyFont="1" applyFill="1" applyBorder="1" applyAlignment="1" applyProtection="1">
      <alignment horizontal="right"/>
    </xf>
    <xf numFmtId="4" fontId="21" fillId="4" borderId="48" xfId="0" applyNumberFormat="1" applyFont="1" applyFill="1" applyBorder="1" applyAlignment="1" applyProtection="1">
      <alignment horizontal="right"/>
    </xf>
    <xf numFmtId="4" fontId="20" fillId="4" borderId="49" xfId="0" applyNumberFormat="1" applyFont="1" applyFill="1" applyBorder="1" applyAlignment="1" applyProtection="1">
      <alignment horizontal="right"/>
    </xf>
    <xf numFmtId="4" fontId="21" fillId="2" borderId="0" xfId="0" applyNumberFormat="1" applyFont="1" applyFill="1" applyProtection="1"/>
    <xf numFmtId="0" fontId="56" fillId="2" borderId="2" xfId="0" applyFont="1" applyFill="1" applyBorder="1" applyAlignment="1" applyProtection="1">
      <alignment horizontal="left" vertical="center" wrapText="1"/>
    </xf>
    <xf numFmtId="4" fontId="35" fillId="2" borderId="0" xfId="0" applyNumberFormat="1" applyFont="1" applyFill="1" applyBorder="1" applyAlignment="1" applyProtection="1">
      <alignment horizontal="center" vertical="center" wrapText="1"/>
    </xf>
    <xf numFmtId="0" fontId="21" fillId="2" borderId="139" xfId="0" applyFont="1" applyFill="1" applyBorder="1" applyProtection="1"/>
    <xf numFmtId="4" fontId="21" fillId="2" borderId="139" xfId="0" applyNumberFormat="1" applyFont="1" applyFill="1" applyBorder="1" applyProtection="1"/>
    <xf numFmtId="0" fontId="36" fillId="2" borderId="2" xfId="0" applyFont="1" applyFill="1" applyBorder="1" applyAlignment="1" applyProtection="1">
      <alignment horizontal="left" vertical="center"/>
    </xf>
    <xf numFmtId="0" fontId="36" fillId="2" borderId="2" xfId="0" applyFont="1" applyFill="1" applyBorder="1" applyAlignment="1" applyProtection="1">
      <alignment horizontal="left" vertical="center" wrapText="1"/>
    </xf>
    <xf numFmtId="0" fontId="21" fillId="2" borderId="0" xfId="0" quotePrefix="1" applyFont="1" applyFill="1" applyBorder="1" applyAlignment="1" applyProtection="1">
      <alignment horizontal="center" vertical="center" wrapText="1"/>
    </xf>
    <xf numFmtId="0" fontId="20" fillId="4" borderId="14" xfId="0" applyFont="1" applyFill="1" applyBorder="1" applyAlignment="1" applyProtection="1">
      <alignment vertical="center"/>
    </xf>
    <xf numFmtId="3" fontId="21" fillId="4" borderId="14" xfId="0" applyNumberFormat="1" applyFont="1" applyFill="1" applyBorder="1" applyAlignment="1" applyProtection="1">
      <alignment horizontal="right" vertical="center"/>
    </xf>
    <xf numFmtId="0" fontId="21" fillId="2" borderId="14" xfId="0" applyFont="1" applyFill="1" applyBorder="1" applyAlignment="1" applyProtection="1">
      <alignment vertical="top" wrapText="1"/>
    </xf>
    <xf numFmtId="3" fontId="21" fillId="3" borderId="14" xfId="0" applyNumberFormat="1" applyFont="1" applyFill="1" applyBorder="1" applyAlignment="1" applyProtection="1">
      <alignment horizontal="right" vertical="center"/>
      <protection locked="0"/>
    </xf>
    <xf numFmtId="2" fontId="21" fillId="3" borderId="14" xfId="0" applyNumberFormat="1" applyFont="1" applyFill="1" applyBorder="1" applyAlignment="1" applyProtection="1">
      <alignment horizontal="right" vertical="center"/>
      <protection locked="0"/>
    </xf>
    <xf numFmtId="3" fontId="20" fillId="4" borderId="14" xfId="0" applyNumberFormat="1" applyFont="1" applyFill="1" applyBorder="1" applyAlignment="1" applyProtection="1">
      <alignment horizontal="right" vertical="center"/>
    </xf>
    <xf numFmtId="2" fontId="20" fillId="4" borderId="14" xfId="0" applyNumberFormat="1" applyFont="1" applyFill="1" applyBorder="1" applyAlignment="1" applyProtection="1">
      <alignment horizontal="right" vertical="center"/>
    </xf>
    <xf numFmtId="4" fontId="20" fillId="4" borderId="14" xfId="0" applyNumberFormat="1" applyFont="1" applyFill="1" applyBorder="1" applyAlignment="1" applyProtection="1">
      <alignment horizontal="right" vertical="center"/>
    </xf>
    <xf numFmtId="3" fontId="20" fillId="3" borderId="14" xfId="0" applyNumberFormat="1" applyFont="1" applyFill="1" applyBorder="1" applyAlignment="1" applyProtection="1">
      <alignment horizontal="right" vertical="center"/>
      <protection locked="0"/>
    </xf>
    <xf numFmtId="2" fontId="20" fillId="3" borderId="14" xfId="0" applyNumberFormat="1" applyFont="1" applyFill="1" applyBorder="1" applyAlignment="1" applyProtection="1">
      <alignment horizontal="right" vertical="center"/>
      <protection locked="0"/>
    </xf>
    <xf numFmtId="0" fontId="57" fillId="2" borderId="2" xfId="0" applyFont="1" applyFill="1" applyBorder="1" applyAlignment="1" applyProtection="1">
      <alignment horizontal="center"/>
    </xf>
    <xf numFmtId="0" fontId="57" fillId="2" borderId="2" xfId="0" applyFont="1" applyFill="1" applyBorder="1" applyAlignment="1" applyProtection="1">
      <alignment horizontal="center" vertical="center" wrapText="1"/>
    </xf>
    <xf numFmtId="49" fontId="31" fillId="2" borderId="0" xfId="0" applyNumberFormat="1" applyFont="1" applyFill="1" applyBorder="1" applyAlignment="1" applyProtection="1">
      <alignment vertical="center" wrapText="1"/>
    </xf>
    <xf numFmtId="49" fontId="42" fillId="2" borderId="0" xfId="0" applyNumberFormat="1"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xf>
    <xf numFmtId="4" fontId="20" fillId="4" borderId="14" xfId="0" applyNumberFormat="1" applyFont="1" applyFill="1" applyBorder="1" applyAlignment="1" applyProtection="1">
      <alignment vertical="center"/>
    </xf>
    <xf numFmtId="4" fontId="21" fillId="2" borderId="14" xfId="0" applyNumberFormat="1" applyFont="1" applyFill="1" applyBorder="1" applyAlignment="1" applyProtection="1">
      <alignment vertical="top" wrapText="1"/>
    </xf>
    <xf numFmtId="4" fontId="21" fillId="3" borderId="31" xfId="0" applyNumberFormat="1" applyFont="1" applyFill="1" applyBorder="1" applyAlignment="1" applyProtection="1">
      <alignment horizontal="right"/>
      <protection locked="0"/>
    </xf>
    <xf numFmtId="4" fontId="21" fillId="4" borderId="56" xfId="0" applyNumberFormat="1" applyFont="1" applyFill="1" applyBorder="1" applyAlignment="1" applyProtection="1">
      <alignment horizontal="right" vertical="center"/>
    </xf>
    <xf numFmtId="4" fontId="21" fillId="3" borderId="34" xfId="0" applyNumberFormat="1" applyFont="1" applyFill="1" applyBorder="1" applyAlignment="1" applyProtection="1">
      <alignment horizontal="right"/>
      <protection locked="0"/>
    </xf>
    <xf numFmtId="4" fontId="21" fillId="4" borderId="60" xfId="0" applyNumberFormat="1" applyFont="1" applyFill="1" applyBorder="1" applyAlignment="1" applyProtection="1">
      <alignment horizontal="right" vertical="center"/>
    </xf>
    <xf numFmtId="4" fontId="21" fillId="3" borderId="35" xfId="0" applyNumberFormat="1" applyFont="1" applyFill="1" applyBorder="1" applyAlignment="1" applyProtection="1">
      <alignment horizontal="right"/>
      <protection locked="0"/>
    </xf>
    <xf numFmtId="4" fontId="21" fillId="3" borderId="30" xfId="0" applyNumberFormat="1" applyFont="1" applyFill="1" applyBorder="1" applyAlignment="1" applyProtection="1">
      <alignment horizontal="right"/>
      <protection locked="0"/>
    </xf>
    <xf numFmtId="4" fontId="21" fillId="4" borderId="58" xfId="0" applyNumberFormat="1" applyFont="1" applyFill="1" applyBorder="1" applyAlignment="1" applyProtection="1">
      <alignment horizontal="right" vertical="center"/>
    </xf>
    <xf numFmtId="0" fontId="21" fillId="2" borderId="19" xfId="0" applyFont="1" applyFill="1" applyBorder="1" applyAlignment="1" applyProtection="1">
      <alignment vertical="center" wrapText="1"/>
    </xf>
    <xf numFmtId="0" fontId="21" fillId="0" borderId="64" xfId="0" applyFont="1" applyFill="1" applyBorder="1" applyAlignment="1" applyProtection="1">
      <alignment vertical="center" wrapText="1"/>
    </xf>
    <xf numFmtId="0" fontId="21" fillId="0" borderId="65" xfId="0" applyFont="1" applyFill="1" applyBorder="1" applyAlignment="1" applyProtection="1">
      <alignment vertical="center" wrapText="1"/>
    </xf>
    <xf numFmtId="0" fontId="21" fillId="0" borderId="75" xfId="0" applyFont="1" applyFill="1" applyBorder="1" applyAlignment="1" applyProtection="1">
      <alignment vertical="center" wrapText="1"/>
    </xf>
    <xf numFmtId="0" fontId="20" fillId="4" borderId="33" xfId="0" applyFont="1" applyFill="1" applyBorder="1" applyAlignment="1" applyProtection="1">
      <alignment horizontal="center"/>
    </xf>
    <xf numFmtId="0" fontId="21" fillId="3" borderId="64" xfId="0" applyFont="1" applyFill="1" applyBorder="1" applyAlignment="1" applyProtection="1">
      <alignment horizontal="left"/>
      <protection locked="0"/>
    </xf>
    <xf numFmtId="14" fontId="21" fillId="3" borderId="17" xfId="0" applyNumberFormat="1" applyFont="1" applyFill="1" applyBorder="1" applyAlignment="1" applyProtection="1">
      <alignment horizontal="center"/>
      <protection locked="0"/>
    </xf>
    <xf numFmtId="14" fontId="21" fillId="3" borderId="32" xfId="0" applyNumberFormat="1" applyFont="1" applyFill="1" applyBorder="1" applyAlignment="1" applyProtection="1">
      <alignment horizontal="center"/>
      <protection locked="0"/>
    </xf>
    <xf numFmtId="4" fontId="21" fillId="4" borderId="68" xfId="0" applyNumberFormat="1" applyFont="1" applyFill="1" applyBorder="1" applyProtection="1"/>
    <xf numFmtId="0" fontId="21" fillId="3" borderId="65" xfId="0" applyFont="1" applyFill="1" applyBorder="1" applyAlignment="1" applyProtection="1">
      <alignment horizontal="left"/>
      <protection locked="0"/>
    </xf>
    <xf numFmtId="14" fontId="21" fillId="3" borderId="34" xfId="0" applyNumberFormat="1" applyFont="1" applyFill="1" applyBorder="1" applyAlignment="1" applyProtection="1">
      <alignment horizontal="center"/>
      <protection locked="0"/>
    </xf>
    <xf numFmtId="0" fontId="21" fillId="3" borderId="70" xfId="0" applyFont="1" applyFill="1" applyBorder="1" applyAlignment="1" applyProtection="1">
      <alignment horizontal="left"/>
      <protection locked="0"/>
    </xf>
    <xf numFmtId="14" fontId="21" fillId="3" borderId="11" xfId="0" applyNumberFormat="1" applyFont="1" applyFill="1" applyBorder="1" applyAlignment="1" applyProtection="1">
      <alignment horizontal="center"/>
      <protection locked="0"/>
    </xf>
    <xf numFmtId="14" fontId="21" fillId="3" borderId="39" xfId="0" applyNumberFormat="1" applyFont="1" applyFill="1" applyBorder="1" applyAlignment="1" applyProtection="1">
      <alignment horizontal="center"/>
      <protection locked="0"/>
    </xf>
    <xf numFmtId="4" fontId="21" fillId="4" borderId="14" xfId="0" applyNumberFormat="1" applyFont="1" applyFill="1" applyBorder="1" applyProtection="1"/>
    <xf numFmtId="0" fontId="67" fillId="3" borderId="70" xfId="0" applyFont="1" applyFill="1" applyBorder="1" applyAlignment="1" applyProtection="1">
      <alignment horizontal="left"/>
      <protection locked="0"/>
    </xf>
    <xf numFmtId="0" fontId="21" fillId="4" borderId="1" xfId="0" applyFont="1" applyFill="1" applyBorder="1" applyProtection="1"/>
    <xf numFmtId="4" fontId="21" fillId="4" borderId="40" xfId="0" applyNumberFormat="1" applyFont="1" applyFill="1" applyBorder="1" applyAlignment="1" applyProtection="1">
      <alignment horizontal="right"/>
    </xf>
    <xf numFmtId="0" fontId="21" fillId="4" borderId="69" xfId="0" applyFont="1" applyFill="1" applyBorder="1" applyProtection="1"/>
    <xf numFmtId="0" fontId="21" fillId="4" borderId="40" xfId="0" applyFont="1" applyFill="1" applyBorder="1" applyProtection="1"/>
    <xf numFmtId="4" fontId="21" fillId="4" borderId="59" xfId="0" applyNumberFormat="1" applyFont="1" applyFill="1" applyBorder="1" applyAlignment="1" applyProtection="1">
      <alignment horizontal="right"/>
    </xf>
    <xf numFmtId="0" fontId="20" fillId="4" borderId="14" xfId="0" applyFont="1" applyFill="1" applyBorder="1" applyAlignment="1" applyProtection="1">
      <alignment horizontal="center"/>
    </xf>
    <xf numFmtId="0" fontId="20" fillId="4" borderId="11" xfId="0" applyFont="1" applyFill="1" applyBorder="1" applyAlignment="1" applyProtection="1">
      <alignment horizontal="center"/>
    </xf>
    <xf numFmtId="0" fontId="20" fillId="4" borderId="39" xfId="0" applyFont="1" applyFill="1" applyBorder="1" applyAlignment="1" applyProtection="1">
      <alignment horizontal="center"/>
    </xf>
    <xf numFmtId="0" fontId="20" fillId="4" borderId="67" xfId="0" applyFont="1" applyFill="1" applyBorder="1" applyAlignment="1" applyProtection="1">
      <alignment horizontal="center"/>
    </xf>
    <xf numFmtId="0" fontId="20" fillId="4" borderId="29" xfId="0" applyFont="1" applyFill="1" applyBorder="1" applyAlignment="1" applyProtection="1">
      <alignment horizontal="center"/>
    </xf>
    <xf numFmtId="0" fontId="20" fillId="4" borderId="62" xfId="0" applyFont="1" applyFill="1" applyBorder="1" applyAlignment="1" applyProtection="1">
      <alignment horizontal="center"/>
    </xf>
    <xf numFmtId="0" fontId="20" fillId="4" borderId="57" xfId="0" applyFont="1" applyFill="1" applyBorder="1" applyAlignment="1" applyProtection="1">
      <alignment horizontal="center"/>
    </xf>
    <xf numFmtId="0" fontId="20" fillId="4" borderId="140" xfId="0" applyFont="1" applyFill="1" applyBorder="1" applyAlignment="1" applyProtection="1">
      <alignment horizontal="center"/>
    </xf>
    <xf numFmtId="0" fontId="20" fillId="4" borderId="61" xfId="0" applyFont="1" applyFill="1" applyBorder="1" applyAlignment="1" applyProtection="1">
      <alignment horizontal="center"/>
    </xf>
    <xf numFmtId="0" fontId="21" fillId="2" borderId="64" xfId="0" applyFont="1" applyFill="1" applyBorder="1" applyProtection="1"/>
    <xf numFmtId="0" fontId="21" fillId="2" borderId="141" xfId="0" applyFont="1" applyFill="1" applyBorder="1" applyProtection="1"/>
    <xf numFmtId="4" fontId="21" fillId="2" borderId="61" xfId="0" applyNumberFormat="1" applyFont="1" applyFill="1" applyBorder="1" applyAlignment="1" applyProtection="1">
      <alignment horizontal="right"/>
    </xf>
    <xf numFmtId="4" fontId="21" fillId="2" borderId="62" xfId="0" applyNumberFormat="1" applyFont="1" applyFill="1" applyBorder="1" applyAlignment="1" applyProtection="1">
      <alignment horizontal="right"/>
    </xf>
    <xf numFmtId="4" fontId="21" fillId="3" borderId="28" xfId="0" applyNumberFormat="1" applyFont="1" applyFill="1" applyBorder="1" applyAlignment="1" applyProtection="1">
      <alignment horizontal="right"/>
      <protection locked="0"/>
    </xf>
    <xf numFmtId="4" fontId="21" fillId="3" borderId="142" xfId="0" applyNumberFormat="1" applyFont="1" applyFill="1" applyBorder="1" applyAlignment="1" applyProtection="1">
      <alignment horizontal="right"/>
      <protection locked="0"/>
    </xf>
    <xf numFmtId="4" fontId="21" fillId="4" borderId="64" xfId="0" applyNumberFormat="1" applyFont="1" applyFill="1" applyBorder="1" applyAlignment="1" applyProtection="1">
      <alignment horizontal="right"/>
    </xf>
    <xf numFmtId="0" fontId="21" fillId="2" borderId="65" xfId="0" applyFont="1" applyFill="1" applyBorder="1" applyProtection="1"/>
    <xf numFmtId="0" fontId="21" fillId="2" borderId="143" xfId="0" applyFont="1" applyFill="1" applyBorder="1" applyProtection="1"/>
    <xf numFmtId="4" fontId="21" fillId="2" borderId="14" xfId="0" applyNumberFormat="1" applyFont="1" applyFill="1" applyBorder="1" applyAlignment="1" applyProtection="1">
      <alignment horizontal="right"/>
    </xf>
    <xf numFmtId="4" fontId="21" fillId="2" borderId="60" xfId="0" applyNumberFormat="1" applyFont="1" applyFill="1" applyBorder="1" applyAlignment="1" applyProtection="1">
      <alignment horizontal="right"/>
    </xf>
    <xf numFmtId="4" fontId="21" fillId="3" borderId="44" xfId="0" applyNumberFormat="1" applyFont="1" applyFill="1" applyBorder="1" applyAlignment="1" applyProtection="1">
      <alignment horizontal="right"/>
      <protection locked="0"/>
    </xf>
    <xf numFmtId="4" fontId="21" fillId="4" borderId="65" xfId="0" applyNumberFormat="1" applyFont="1" applyFill="1" applyBorder="1" applyAlignment="1" applyProtection="1">
      <alignment horizontal="right"/>
    </xf>
    <xf numFmtId="4" fontId="21" fillId="4" borderId="144" xfId="0" applyNumberFormat="1" applyFont="1" applyFill="1" applyBorder="1" applyProtection="1"/>
    <xf numFmtId="4" fontId="21" fillId="4" borderId="1" xfId="0" applyNumberFormat="1" applyFont="1" applyFill="1" applyBorder="1" applyProtection="1"/>
    <xf numFmtId="0" fontId="20" fillId="4" borderId="0" xfId="0" applyFont="1" applyFill="1" applyBorder="1" applyAlignment="1" applyProtection="1">
      <alignment horizontal="center" vertical="center"/>
    </xf>
    <xf numFmtId="0" fontId="21" fillId="2" borderId="64" xfId="0" applyFont="1" applyFill="1" applyBorder="1" applyAlignment="1" applyProtection="1">
      <alignment horizontal="left"/>
    </xf>
    <xf numFmtId="0" fontId="21" fillId="2" borderId="73" xfId="0" applyFont="1" applyFill="1" applyBorder="1" applyAlignment="1" applyProtection="1">
      <alignment horizontal="left"/>
    </xf>
    <xf numFmtId="4" fontId="21" fillId="2" borderId="36" xfId="0" applyNumberFormat="1" applyFont="1" applyFill="1" applyBorder="1" applyProtection="1"/>
    <xf numFmtId="4" fontId="21" fillId="2" borderId="28" xfId="0" applyNumberFormat="1" applyFont="1" applyFill="1" applyBorder="1" applyProtection="1"/>
    <xf numFmtId="4" fontId="21" fillId="2" borderId="56" xfId="0" applyNumberFormat="1" applyFont="1" applyFill="1" applyBorder="1" applyProtection="1"/>
    <xf numFmtId="0" fontId="21" fillId="2" borderId="65" xfId="0" applyFont="1" applyFill="1" applyBorder="1" applyAlignment="1" applyProtection="1">
      <alignment horizontal="left"/>
    </xf>
    <xf numFmtId="0" fontId="21" fillId="2" borderId="74" xfId="0" applyFont="1" applyFill="1" applyBorder="1" applyAlignment="1" applyProtection="1">
      <alignment horizontal="left"/>
    </xf>
    <xf numFmtId="4" fontId="21" fillId="2" borderId="37" xfId="0" applyNumberFormat="1" applyFont="1" applyFill="1" applyBorder="1" applyProtection="1"/>
    <xf numFmtId="4" fontId="21" fillId="2" borderId="14" xfId="0" applyNumberFormat="1" applyFont="1" applyFill="1" applyBorder="1" applyProtection="1"/>
    <xf numFmtId="4" fontId="21" fillId="2" borderId="60" xfId="0" applyNumberFormat="1" applyFont="1" applyFill="1" applyBorder="1" applyProtection="1"/>
    <xf numFmtId="0" fontId="20" fillId="4" borderId="18" xfId="0" applyFont="1" applyFill="1" applyBorder="1" applyProtection="1"/>
    <xf numFmtId="4" fontId="21" fillId="4" borderId="63" xfId="0" applyNumberFormat="1" applyFont="1" applyFill="1" applyBorder="1" applyAlignment="1" applyProtection="1">
      <alignment horizontal="right"/>
    </xf>
    <xf numFmtId="4" fontId="21" fillId="4" borderId="1" xfId="0" applyNumberFormat="1" applyFont="1" applyFill="1" applyBorder="1" applyAlignment="1" applyProtection="1">
      <alignment horizontal="right"/>
    </xf>
    <xf numFmtId="165" fontId="21" fillId="2" borderId="0" xfId="4" applyFont="1" applyFill="1" applyBorder="1" applyAlignment="1" applyProtection="1">
      <alignment horizontal="center"/>
    </xf>
    <xf numFmtId="0" fontId="21" fillId="2" borderId="0" xfId="0" applyFont="1" applyFill="1" applyBorder="1" applyAlignment="1" applyProtection="1">
      <alignment horizontal="right"/>
    </xf>
    <xf numFmtId="3" fontId="21" fillId="3" borderId="14" xfId="0" applyNumberFormat="1" applyFont="1" applyFill="1" applyBorder="1" applyAlignment="1" applyProtection="1">
      <alignment horizontal="right"/>
      <protection locked="0"/>
    </xf>
    <xf numFmtId="3" fontId="21" fillId="2" borderId="0" xfId="0" applyNumberFormat="1" applyFont="1" applyFill="1" applyBorder="1" applyAlignment="1" applyProtection="1">
      <alignment horizontal="right"/>
    </xf>
    <xf numFmtId="49" fontId="21" fillId="2" borderId="0" xfId="0" applyNumberFormat="1" applyFont="1" applyFill="1" applyBorder="1" applyAlignment="1" applyProtection="1">
      <alignment horizontal="left"/>
    </xf>
    <xf numFmtId="0" fontId="67" fillId="2" borderId="0" xfId="0" applyFont="1" applyFill="1" applyProtection="1"/>
    <xf numFmtId="4" fontId="21" fillId="4" borderId="14" xfId="0" applyNumberFormat="1" applyFont="1" applyFill="1" applyBorder="1" applyAlignment="1" applyProtection="1">
      <alignment horizontal="right"/>
    </xf>
    <xf numFmtId="0" fontId="30" fillId="2" borderId="2" xfId="0" applyFont="1" applyFill="1" applyBorder="1" applyProtection="1"/>
    <xf numFmtId="0" fontId="30" fillId="2" borderId="6" xfId="0" applyFont="1" applyFill="1" applyBorder="1" applyProtection="1"/>
    <xf numFmtId="3" fontId="21" fillId="8" borderId="14" xfId="0" applyNumberFormat="1" applyFont="1" applyFill="1" applyBorder="1" applyAlignment="1" applyProtection="1">
      <alignment horizontal="right"/>
    </xf>
    <xf numFmtId="4" fontId="21" fillId="8" borderId="14" xfId="0" applyNumberFormat="1" applyFont="1" applyFill="1" applyBorder="1" applyAlignment="1" applyProtection="1">
      <alignment horizontal="right"/>
    </xf>
    <xf numFmtId="10" fontId="21" fillId="8" borderId="14" xfId="0" applyNumberFormat="1" applyFont="1" applyFill="1" applyBorder="1" applyAlignment="1" applyProtection="1">
      <alignment horizontal="right"/>
    </xf>
    <xf numFmtId="0" fontId="21" fillId="2" borderId="6" xfId="0" applyFont="1" applyFill="1" applyBorder="1" applyAlignment="1" applyProtection="1">
      <alignment vertical="center"/>
    </xf>
    <xf numFmtId="0" fontId="46" fillId="2" borderId="0" xfId="0" applyFont="1" applyFill="1" applyAlignment="1" applyProtection="1">
      <alignment vertical="center"/>
    </xf>
    <xf numFmtId="4" fontId="21" fillId="3" borderId="145" xfId="0" applyNumberFormat="1" applyFont="1" applyFill="1" applyBorder="1" applyAlignment="1" applyProtection="1">
      <alignment vertical="center"/>
      <protection locked="0"/>
    </xf>
    <xf numFmtId="0" fontId="20" fillId="2" borderId="0" xfId="0" applyFont="1" applyFill="1" applyBorder="1" applyAlignment="1" applyProtection="1">
      <alignment vertical="center" wrapText="1"/>
    </xf>
    <xf numFmtId="4" fontId="21" fillId="3" borderId="3" xfId="0" applyNumberFormat="1" applyFont="1" applyFill="1" applyBorder="1" applyAlignment="1" applyProtection="1">
      <alignment vertical="center"/>
      <protection locked="0"/>
    </xf>
    <xf numFmtId="3" fontId="21" fillId="3" borderId="45" xfId="0" applyNumberFormat="1" applyFont="1" applyFill="1" applyBorder="1" applyAlignment="1" applyProtection="1">
      <alignment horizontal="center" vertical="center"/>
      <protection locked="0"/>
    </xf>
    <xf numFmtId="3" fontId="21" fillId="3" borderId="32" xfId="0" applyNumberFormat="1" applyFont="1" applyFill="1" applyBorder="1" applyAlignment="1" applyProtection="1">
      <alignment horizontal="center" vertical="center"/>
      <protection locked="0"/>
    </xf>
    <xf numFmtId="3" fontId="21" fillId="3" borderId="14" xfId="0" applyNumberFormat="1" applyFont="1" applyFill="1" applyBorder="1" applyAlignment="1" applyProtection="1">
      <alignment horizontal="center" vertical="center"/>
      <protection locked="0"/>
    </xf>
    <xf numFmtId="3" fontId="21" fillId="3" borderId="39" xfId="0" applyNumberFormat="1" applyFont="1" applyFill="1" applyBorder="1" applyAlignment="1" applyProtection="1">
      <alignment horizontal="center" vertical="center"/>
      <protection locked="0"/>
    </xf>
    <xf numFmtId="3" fontId="21" fillId="3" borderId="48" xfId="0" applyNumberFormat="1" applyFont="1" applyFill="1" applyBorder="1" applyAlignment="1" applyProtection="1">
      <alignment horizontal="center" vertical="center"/>
      <protection locked="0"/>
    </xf>
    <xf numFmtId="3" fontId="21" fillId="4" borderId="45" xfId="0" applyNumberFormat="1" applyFont="1" applyFill="1" applyBorder="1" applyAlignment="1" applyProtection="1">
      <alignment horizontal="center" vertical="center"/>
    </xf>
    <xf numFmtId="3" fontId="21" fillId="4" borderId="14" xfId="0" applyNumberFormat="1" applyFont="1" applyFill="1" applyBorder="1" applyAlignment="1" applyProtection="1">
      <alignment horizontal="center" vertical="center"/>
    </xf>
    <xf numFmtId="3" fontId="21" fillId="4" borderId="48" xfId="0" applyNumberFormat="1" applyFont="1" applyFill="1" applyBorder="1" applyAlignment="1" applyProtection="1">
      <alignment horizontal="center" vertical="center"/>
    </xf>
    <xf numFmtId="3" fontId="20" fillId="4" borderId="50" xfId="0" applyNumberFormat="1" applyFont="1" applyFill="1" applyBorder="1" applyAlignment="1" applyProtection="1">
      <alignment horizontal="center" vertical="center"/>
    </xf>
    <xf numFmtId="3" fontId="21" fillId="4" borderId="45" xfId="0" applyNumberFormat="1" applyFont="1" applyFill="1" applyBorder="1" applyAlignment="1" applyProtection="1">
      <alignment vertical="center"/>
    </xf>
    <xf numFmtId="3" fontId="21" fillId="3" borderId="45" xfId="0" applyNumberFormat="1" applyFont="1" applyFill="1" applyBorder="1" applyAlignment="1" applyProtection="1">
      <alignment vertical="center"/>
      <protection locked="0"/>
    </xf>
    <xf numFmtId="3" fontId="21" fillId="3" borderId="46" xfId="0" applyNumberFormat="1" applyFont="1" applyFill="1" applyBorder="1" applyAlignment="1" applyProtection="1">
      <alignment vertical="center"/>
      <protection locked="0"/>
    </xf>
    <xf numFmtId="3" fontId="20" fillId="2" borderId="0" xfId="0" applyNumberFormat="1" applyFont="1" applyFill="1" applyBorder="1" applyAlignment="1" applyProtection="1">
      <alignment vertical="center"/>
    </xf>
    <xf numFmtId="3" fontId="21" fillId="4" borderId="22" xfId="0" applyNumberFormat="1" applyFont="1" applyFill="1" applyBorder="1" applyAlignment="1" applyProtection="1">
      <alignment vertical="center"/>
    </xf>
    <xf numFmtId="3" fontId="21" fillId="4" borderId="14" xfId="0" applyNumberFormat="1" applyFont="1" applyFill="1" applyBorder="1" applyAlignment="1" applyProtection="1">
      <alignment vertical="center"/>
    </xf>
    <xf numFmtId="3" fontId="21" fillId="3" borderId="29" xfId="0" applyNumberFormat="1" applyFont="1" applyFill="1" applyBorder="1" applyAlignment="1" applyProtection="1">
      <alignment vertical="center"/>
      <protection locked="0"/>
    </xf>
    <xf numFmtId="3" fontId="21" fillId="3" borderId="146" xfId="0" applyNumberFormat="1" applyFont="1" applyFill="1" applyBorder="1" applyAlignment="1" applyProtection="1">
      <alignment vertical="center"/>
      <protection locked="0"/>
    </xf>
    <xf numFmtId="3" fontId="21" fillId="4" borderId="24" xfId="0" applyNumberFormat="1" applyFont="1" applyFill="1" applyBorder="1" applyAlignment="1" applyProtection="1">
      <alignment vertical="center"/>
    </xf>
    <xf numFmtId="3" fontId="21" fillId="3" borderId="14" xfId="0" applyNumberFormat="1" applyFont="1" applyFill="1" applyBorder="1" applyAlignment="1" applyProtection="1">
      <alignment vertical="center"/>
      <protection locked="0"/>
    </xf>
    <xf numFmtId="3" fontId="21" fillId="3" borderId="47" xfId="0" applyNumberFormat="1" applyFont="1" applyFill="1" applyBorder="1" applyAlignment="1" applyProtection="1">
      <alignment vertical="center"/>
      <protection locked="0"/>
    </xf>
    <xf numFmtId="3" fontId="21" fillId="2" borderId="0" xfId="0" applyNumberFormat="1" applyFont="1" applyFill="1" applyBorder="1" applyAlignment="1" applyProtection="1">
      <alignment vertical="center"/>
    </xf>
    <xf numFmtId="3" fontId="21" fillId="3" borderId="39" xfId="0" applyNumberFormat="1" applyFont="1" applyFill="1" applyBorder="1" applyAlignment="1" applyProtection="1">
      <alignment vertical="center"/>
      <protection locked="0"/>
    </xf>
    <xf numFmtId="3" fontId="21" fillId="3" borderId="147" xfId="0" applyNumberFormat="1" applyFont="1" applyFill="1" applyBorder="1" applyAlignment="1" applyProtection="1">
      <alignment vertical="center"/>
      <protection locked="0"/>
    </xf>
    <xf numFmtId="3" fontId="21" fillId="4" borderId="48" xfId="0" applyNumberFormat="1" applyFont="1" applyFill="1" applyBorder="1" applyAlignment="1" applyProtection="1">
      <alignment vertical="center"/>
    </xf>
    <xf numFmtId="3" fontId="21" fillId="3" borderId="48" xfId="0" applyNumberFormat="1" applyFont="1" applyFill="1" applyBorder="1" applyAlignment="1" applyProtection="1">
      <alignment vertical="center"/>
      <protection locked="0"/>
    </xf>
    <xf numFmtId="3" fontId="21" fillId="3" borderId="49" xfId="0" applyNumberFormat="1" applyFont="1" applyFill="1" applyBorder="1" applyAlignment="1" applyProtection="1">
      <alignment vertical="center"/>
      <protection locked="0"/>
    </xf>
    <xf numFmtId="3" fontId="21" fillId="4" borderId="26" xfId="0" applyNumberFormat="1" applyFont="1" applyFill="1" applyBorder="1" applyAlignment="1" applyProtection="1">
      <alignment vertical="center"/>
    </xf>
    <xf numFmtId="3" fontId="20" fillId="4" borderId="42" xfId="0" applyNumberFormat="1" applyFont="1" applyFill="1" applyBorder="1" applyAlignment="1" applyProtection="1">
      <alignment vertical="center"/>
    </xf>
    <xf numFmtId="3" fontId="20" fillId="4" borderId="27" xfId="0" applyNumberFormat="1" applyFont="1" applyFill="1" applyBorder="1" applyAlignment="1" applyProtection="1">
      <alignment vertical="center"/>
    </xf>
    <xf numFmtId="0" fontId="30" fillId="4" borderId="19" xfId="0" applyFont="1" applyFill="1" applyBorder="1" applyAlignment="1" applyProtection="1">
      <alignment vertical="center"/>
    </xf>
    <xf numFmtId="0" fontId="20" fillId="4" borderId="19" xfId="0" applyFont="1" applyFill="1" applyBorder="1" applyAlignment="1" applyProtection="1">
      <alignment vertical="center"/>
    </xf>
    <xf numFmtId="0" fontId="21" fillId="4" borderId="19" xfId="0" applyFont="1" applyFill="1" applyBorder="1" applyProtection="1"/>
    <xf numFmtId="4" fontId="21" fillId="2" borderId="14" xfId="0" applyNumberFormat="1" applyFont="1" applyFill="1" applyBorder="1" applyAlignment="1" applyProtection="1">
      <alignment horizontal="right" vertical="center"/>
    </xf>
    <xf numFmtId="4" fontId="21" fillId="3" borderId="39" xfId="0" applyNumberFormat="1" applyFont="1" applyFill="1" applyBorder="1" applyAlignment="1" applyProtection="1">
      <alignment horizontal="right"/>
      <protection locked="0"/>
    </xf>
    <xf numFmtId="0" fontId="29" fillId="2" borderId="2" xfId="0" applyFont="1" applyFill="1" applyBorder="1" applyProtection="1"/>
    <xf numFmtId="0" fontId="29" fillId="2" borderId="0" xfId="0" applyFont="1" applyFill="1" applyBorder="1" applyAlignment="1" applyProtection="1">
      <alignment vertical="center"/>
    </xf>
    <xf numFmtId="0" fontId="29" fillId="2" borderId="6" xfId="0" applyFont="1" applyFill="1" applyBorder="1" applyProtection="1"/>
    <xf numFmtId="0" fontId="29" fillId="2" borderId="0" xfId="0" applyFont="1" applyFill="1" applyBorder="1" applyAlignment="1" applyProtection="1">
      <alignment vertical="center" wrapText="1"/>
    </xf>
    <xf numFmtId="0" fontId="29" fillId="2" borderId="2" xfId="0" applyFont="1" applyFill="1" applyBorder="1" applyAlignment="1" applyProtection="1">
      <alignment vertical="center" wrapText="1"/>
    </xf>
    <xf numFmtId="0" fontId="29" fillId="2" borderId="6" xfId="0" applyFont="1" applyFill="1" applyBorder="1" applyAlignment="1" applyProtection="1">
      <alignment vertical="center" wrapText="1"/>
    </xf>
    <xf numFmtId="0" fontId="29" fillId="2" borderId="0" xfId="0" applyFont="1" applyFill="1" applyAlignment="1" applyProtection="1">
      <alignment vertical="center" wrapText="1"/>
    </xf>
    <xf numFmtId="0" fontId="30" fillId="2" borderId="21" xfId="0" applyFont="1" applyFill="1" applyBorder="1" applyAlignment="1" applyProtection="1">
      <alignment horizontal="left"/>
    </xf>
    <xf numFmtId="0" fontId="20" fillId="2" borderId="116" xfId="0" applyFont="1" applyFill="1" applyBorder="1" applyAlignment="1" applyProtection="1">
      <alignment vertical="center"/>
    </xf>
    <xf numFmtId="0" fontId="21" fillId="3" borderId="65" xfId="0" applyFont="1" applyFill="1" applyBorder="1" applyAlignment="1" applyProtection="1">
      <alignment horizontal="left" vertical="center"/>
      <protection locked="0"/>
    </xf>
    <xf numFmtId="4" fontId="21" fillId="3" borderId="65" xfId="0" applyNumberFormat="1" applyFont="1" applyFill="1" applyBorder="1" applyAlignment="1" applyProtection="1">
      <alignment vertical="center"/>
      <protection locked="0"/>
    </xf>
    <xf numFmtId="14" fontId="21" fillId="3" borderId="65" xfId="0" applyNumberFormat="1" applyFont="1" applyFill="1" applyBorder="1" applyAlignment="1" applyProtection="1">
      <alignment horizontal="center" vertical="center"/>
      <protection locked="0"/>
    </xf>
    <xf numFmtId="0" fontId="20" fillId="4" borderId="71" xfId="0" applyFont="1" applyFill="1" applyBorder="1" applyAlignment="1" applyProtection="1">
      <alignment vertical="center"/>
    </xf>
    <xf numFmtId="4" fontId="20" fillId="4" borderId="71" xfId="0" applyNumberFormat="1" applyFont="1" applyFill="1" applyBorder="1" applyAlignment="1" applyProtection="1">
      <alignment vertical="center"/>
      <protection locked="0"/>
    </xf>
    <xf numFmtId="0" fontId="20" fillId="2" borderId="71" xfId="0" applyFont="1" applyFill="1" applyBorder="1" applyAlignment="1" applyProtection="1">
      <alignment vertical="center"/>
    </xf>
    <xf numFmtId="4" fontId="20" fillId="4" borderId="71" xfId="0" applyNumberFormat="1" applyFont="1" applyFill="1" applyBorder="1" applyAlignment="1" applyProtection="1">
      <alignment vertical="center"/>
    </xf>
    <xf numFmtId="0" fontId="59" fillId="2" borderId="0" xfId="0" applyFont="1" applyFill="1" applyBorder="1" applyAlignment="1" applyProtection="1">
      <alignment vertical="center"/>
    </xf>
    <xf numFmtId="0" fontId="20" fillId="2" borderId="36" xfId="0" applyFont="1" applyFill="1" applyBorder="1" applyAlignment="1" applyProtection="1">
      <alignment horizontal="left" vertical="center"/>
    </xf>
    <xf numFmtId="4" fontId="21" fillId="3" borderId="56" xfId="0" applyNumberFormat="1" applyFont="1" applyFill="1" applyBorder="1" applyProtection="1">
      <protection locked="0"/>
    </xf>
    <xf numFmtId="0" fontId="20" fillId="2" borderId="41" xfId="0" applyFont="1" applyFill="1" applyBorder="1" applyAlignment="1" applyProtection="1">
      <alignment horizontal="left" vertical="center"/>
    </xf>
    <xf numFmtId="4" fontId="21" fillId="3" borderId="72" xfId="0" applyNumberFormat="1" applyFont="1" applyFill="1" applyBorder="1" applyProtection="1">
      <protection locked="0"/>
    </xf>
    <xf numFmtId="11" fontId="20" fillId="4" borderId="69" xfId="0" applyNumberFormat="1" applyFont="1" applyFill="1" applyBorder="1" applyAlignment="1" applyProtection="1">
      <alignment horizontal="left" vertical="center"/>
    </xf>
    <xf numFmtId="4" fontId="20" fillId="4" borderId="40" xfId="0" applyNumberFormat="1" applyFont="1" applyFill="1" applyBorder="1" applyProtection="1"/>
    <xf numFmtId="0" fontId="33" fillId="2" borderId="0" xfId="0" applyFont="1" applyFill="1" applyBorder="1" applyAlignment="1" applyProtection="1">
      <alignment horizontal="left"/>
    </xf>
    <xf numFmtId="0" fontId="34" fillId="2" borderId="0" xfId="0" applyFont="1" applyFill="1" applyBorder="1" applyProtection="1"/>
    <xf numFmtId="0" fontId="36" fillId="2" borderId="21" xfId="0" applyFont="1" applyFill="1" applyBorder="1" applyAlignment="1" applyProtection="1">
      <alignment horizontal="left" vertical="center"/>
    </xf>
    <xf numFmtId="0" fontId="21" fillId="2" borderId="21" xfId="0" applyFont="1" applyFill="1" applyBorder="1" applyAlignment="1" applyProtection="1">
      <alignment vertical="center"/>
    </xf>
    <xf numFmtId="4" fontId="21" fillId="2" borderId="21" xfId="0" applyNumberFormat="1" applyFont="1" applyFill="1" applyBorder="1" applyAlignment="1" applyProtection="1">
      <alignment vertical="center"/>
    </xf>
    <xf numFmtId="4" fontId="21" fillId="4" borderId="69" xfId="0" applyNumberFormat="1" applyFont="1" applyFill="1" applyBorder="1" applyAlignment="1" applyProtection="1">
      <alignment horizontal="right" vertical="center"/>
    </xf>
    <xf numFmtId="0" fontId="21" fillId="0" borderId="79" xfId="0" applyFont="1" applyFill="1" applyBorder="1" applyAlignment="1" applyProtection="1">
      <alignment vertical="center"/>
    </xf>
    <xf numFmtId="0" fontId="21" fillId="0" borderId="37" xfId="0" applyFont="1" applyFill="1" applyBorder="1" applyAlignment="1" applyProtection="1">
      <alignment vertical="center"/>
    </xf>
    <xf numFmtId="0" fontId="20" fillId="0" borderId="73" xfId="0" applyFont="1" applyFill="1" applyBorder="1" applyAlignment="1" applyProtection="1">
      <alignment vertical="center" wrapText="1"/>
    </xf>
    <xf numFmtId="0" fontId="20" fillId="0" borderId="74" xfId="0" applyFont="1" applyFill="1" applyBorder="1" applyAlignment="1" applyProtection="1">
      <alignment vertical="center" wrapText="1"/>
    </xf>
    <xf numFmtId="0" fontId="20" fillId="0" borderId="148" xfId="0" applyFont="1" applyFill="1" applyBorder="1" applyAlignment="1" applyProtection="1">
      <alignment vertical="center" wrapText="1"/>
    </xf>
    <xf numFmtId="0" fontId="20" fillId="2" borderId="19" xfId="0" applyFont="1" applyFill="1" applyBorder="1" applyAlignment="1" applyProtection="1">
      <alignment vertical="center"/>
    </xf>
    <xf numFmtId="0" fontId="21" fillId="0" borderId="36" xfId="0" applyFont="1" applyFill="1" applyBorder="1" applyAlignment="1" applyProtection="1">
      <alignment vertical="center" wrapText="1"/>
    </xf>
    <xf numFmtId="0" fontId="21" fillId="0" borderId="74" xfId="0" applyFont="1" applyFill="1" applyBorder="1" applyAlignment="1" applyProtection="1">
      <alignment vertical="center" wrapText="1"/>
    </xf>
    <xf numFmtId="0" fontId="21" fillId="0" borderId="148" xfId="0" applyFont="1" applyFill="1" applyBorder="1" applyAlignment="1" applyProtection="1">
      <alignment vertical="center" wrapText="1"/>
    </xf>
    <xf numFmtId="0" fontId="21" fillId="0" borderId="115" xfId="0" applyFont="1" applyFill="1" applyBorder="1" applyAlignment="1" applyProtection="1">
      <alignment vertical="center" wrapText="1"/>
    </xf>
    <xf numFmtId="0" fontId="21" fillId="0" borderId="79" xfId="0" applyFont="1" applyFill="1" applyBorder="1" applyAlignment="1" applyProtection="1">
      <alignment vertical="center" wrapText="1"/>
    </xf>
    <xf numFmtId="0" fontId="21" fillId="0" borderId="69" xfId="0" applyFont="1" applyFill="1" applyBorder="1" applyAlignment="1" applyProtection="1">
      <alignment vertical="center" wrapText="1"/>
    </xf>
    <xf numFmtId="0" fontId="21" fillId="0" borderId="37" xfId="0" applyFont="1" applyFill="1" applyBorder="1" applyAlignment="1" applyProtection="1">
      <alignment vertical="center" wrapText="1"/>
    </xf>
    <xf numFmtId="0" fontId="21" fillId="0" borderId="36" xfId="0" applyFont="1" applyFill="1" applyBorder="1" applyAlignment="1" applyProtection="1">
      <alignment horizontal="left" vertical="center"/>
    </xf>
    <xf numFmtId="0" fontId="21" fillId="0" borderId="2" xfId="0" applyFont="1" applyFill="1" applyBorder="1" applyAlignment="1" applyProtection="1">
      <alignment vertical="center"/>
    </xf>
    <xf numFmtId="0" fontId="21" fillId="0" borderId="79"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0" fontId="21" fillId="0" borderId="69" xfId="0" applyFont="1" applyFill="1" applyBorder="1" applyAlignment="1" applyProtection="1">
      <alignment horizontal="left" vertical="center"/>
    </xf>
    <xf numFmtId="0" fontId="21" fillId="0" borderId="37" xfId="0" applyFont="1" applyFill="1" applyBorder="1" applyAlignment="1" applyProtection="1">
      <alignment horizontal="left" vertical="center"/>
    </xf>
    <xf numFmtId="0" fontId="20" fillId="0" borderId="36" xfId="0" applyFont="1" applyFill="1" applyBorder="1" applyAlignment="1" applyProtection="1">
      <alignment horizontal="left" vertical="center"/>
    </xf>
    <xf numFmtId="0" fontId="20" fillId="0" borderId="37" xfId="0" applyFont="1" applyFill="1" applyBorder="1" applyAlignment="1" applyProtection="1">
      <alignment horizontal="left" vertical="center" wrapText="1"/>
    </xf>
    <xf numFmtId="0" fontId="20" fillId="0" borderId="79" xfId="0" applyFont="1" applyFill="1" applyBorder="1" applyAlignment="1" applyProtection="1">
      <alignment horizontal="left" vertical="center"/>
    </xf>
    <xf numFmtId="0" fontId="21" fillId="0" borderId="36" xfId="0" applyFont="1" applyFill="1" applyBorder="1" applyAlignment="1" applyProtection="1">
      <alignment horizontal="left" vertical="center" wrapText="1"/>
    </xf>
    <xf numFmtId="4" fontId="21" fillId="8" borderId="35" xfId="0" applyNumberFormat="1" applyFont="1" applyFill="1" applyBorder="1" applyAlignment="1" applyProtection="1">
      <alignment horizontal="right" vertical="center"/>
      <protection locked="0"/>
    </xf>
    <xf numFmtId="4" fontId="21" fillId="8" borderId="30" xfId="0" applyNumberFormat="1" applyFont="1" applyFill="1" applyBorder="1" applyAlignment="1" applyProtection="1">
      <alignment horizontal="right" vertical="center"/>
      <protection locked="0"/>
    </xf>
    <xf numFmtId="0" fontId="21" fillId="2" borderId="0" xfId="0" applyFont="1" applyFill="1" applyAlignment="1" applyProtection="1">
      <alignment vertical="center" wrapText="1"/>
    </xf>
    <xf numFmtId="0" fontId="21" fillId="2" borderId="2" xfId="0" applyFont="1" applyFill="1" applyBorder="1" applyAlignment="1" applyProtection="1">
      <alignment vertical="center" wrapText="1"/>
    </xf>
    <xf numFmtId="0" fontId="21" fillId="2" borderId="6" xfId="0" applyFont="1" applyFill="1" applyBorder="1" applyAlignment="1" applyProtection="1">
      <alignment vertical="center" wrapText="1"/>
    </xf>
    <xf numFmtId="0" fontId="21" fillId="2" borderId="7" xfId="0" applyFont="1" applyFill="1" applyBorder="1" applyAlignment="1" applyProtection="1">
      <alignment vertical="center"/>
    </xf>
    <xf numFmtId="0" fontId="20" fillId="6" borderId="149" xfId="8" applyFont="1" applyFill="1" applyBorder="1" applyProtection="1"/>
    <xf numFmtId="0" fontId="20" fillId="6" borderId="150" xfId="8" applyFont="1" applyFill="1" applyBorder="1" applyProtection="1"/>
    <xf numFmtId="4" fontId="21" fillId="3" borderId="151" xfId="0" applyNumberFormat="1" applyFont="1" applyFill="1" applyBorder="1" applyAlignment="1" applyProtection="1">
      <alignment vertical="center"/>
      <protection locked="0"/>
    </xf>
    <xf numFmtId="4" fontId="21" fillId="3" borderId="152" xfId="0" applyNumberFormat="1" applyFont="1" applyFill="1" applyBorder="1" applyAlignment="1" applyProtection="1">
      <alignment vertical="center"/>
      <protection locked="0"/>
    </xf>
    <xf numFmtId="4" fontId="21" fillId="8" borderId="153" xfId="0" applyNumberFormat="1" applyFont="1" applyFill="1" applyBorder="1" applyAlignment="1" applyProtection="1">
      <alignment vertical="center"/>
      <protection locked="0"/>
    </xf>
    <xf numFmtId="0" fontId="20" fillId="6" borderId="154" xfId="8" applyFont="1" applyFill="1" applyBorder="1" applyProtection="1"/>
    <xf numFmtId="0" fontId="36" fillId="6" borderId="155" xfId="0" applyFont="1" applyFill="1" applyBorder="1" applyProtection="1"/>
    <xf numFmtId="4" fontId="21" fillId="3" borderId="156" xfId="0" applyNumberFormat="1" applyFont="1" applyFill="1" applyBorder="1" applyAlignment="1" applyProtection="1">
      <alignment vertical="center"/>
      <protection locked="0"/>
    </xf>
    <xf numFmtId="4" fontId="21" fillId="3" borderId="157" xfId="0" applyNumberFormat="1" applyFont="1" applyFill="1" applyBorder="1" applyAlignment="1" applyProtection="1">
      <alignment vertical="center"/>
      <protection locked="0"/>
    </xf>
    <xf numFmtId="4" fontId="21" fillId="8" borderId="158" xfId="0" applyNumberFormat="1" applyFont="1" applyFill="1" applyBorder="1" applyAlignment="1" applyProtection="1">
      <alignment vertical="center"/>
      <protection locked="0"/>
    </xf>
    <xf numFmtId="4" fontId="51" fillId="3" borderId="28" xfId="0" applyNumberFormat="1" applyFont="1" applyFill="1" applyBorder="1" applyAlignment="1" applyProtection="1">
      <alignment vertical="center"/>
      <protection locked="0"/>
    </xf>
    <xf numFmtId="14" fontId="51" fillId="3" borderId="28" xfId="0" applyNumberFormat="1" applyFont="1" applyFill="1" applyBorder="1" applyAlignment="1" applyProtection="1">
      <alignment vertical="center"/>
      <protection locked="0"/>
    </xf>
    <xf numFmtId="4" fontId="51" fillId="3" borderId="110" xfId="0" applyNumberFormat="1" applyFont="1" applyFill="1" applyBorder="1" applyAlignment="1" applyProtection="1">
      <alignment vertical="center"/>
      <protection locked="0"/>
    </xf>
    <xf numFmtId="4" fontId="21" fillId="3" borderId="110" xfId="0" applyNumberFormat="1" applyFont="1" applyFill="1" applyBorder="1" applyAlignment="1" applyProtection="1">
      <alignment vertical="center"/>
      <protection locked="0"/>
    </xf>
    <xf numFmtId="4" fontId="21" fillId="3" borderId="92" xfId="0" applyNumberFormat="1" applyFont="1" applyFill="1" applyBorder="1" applyAlignment="1" applyProtection="1">
      <alignment vertical="center"/>
      <protection locked="0"/>
    </xf>
    <xf numFmtId="4" fontId="21" fillId="3" borderId="129" xfId="0" applyNumberFormat="1" applyFont="1" applyFill="1" applyBorder="1" applyAlignment="1" applyProtection="1">
      <alignment vertical="center"/>
      <protection locked="0"/>
    </xf>
    <xf numFmtId="4" fontId="21" fillId="8" borderId="40" xfId="0" applyNumberFormat="1" applyFont="1" applyFill="1" applyBorder="1" applyAlignment="1" applyProtection="1">
      <alignment vertical="center"/>
      <protection locked="0"/>
    </xf>
    <xf numFmtId="4" fontId="21" fillId="8" borderId="130" xfId="0" applyNumberFormat="1" applyFont="1" applyFill="1" applyBorder="1" applyAlignment="1" applyProtection="1">
      <alignment vertical="center"/>
      <protection locked="0"/>
    </xf>
    <xf numFmtId="14" fontId="21" fillId="3" borderId="14" xfId="0" applyNumberFormat="1" applyFont="1" applyFill="1" applyBorder="1" applyAlignment="1" applyProtection="1">
      <alignment vertical="center"/>
      <protection locked="0"/>
    </xf>
    <xf numFmtId="4" fontId="20" fillId="3" borderId="14" xfId="0" applyNumberFormat="1" applyFont="1" applyFill="1" applyBorder="1" applyAlignment="1" applyProtection="1">
      <alignment vertical="center"/>
      <protection locked="0"/>
    </xf>
    <xf numFmtId="14" fontId="20" fillId="3" borderId="14" xfId="0" applyNumberFormat="1" applyFont="1" applyFill="1" applyBorder="1" applyAlignment="1" applyProtection="1">
      <alignment vertical="center"/>
      <protection locked="0"/>
    </xf>
    <xf numFmtId="4" fontId="20" fillId="3" borderId="92" xfId="0" applyNumberFormat="1" applyFont="1" applyFill="1" applyBorder="1" applyAlignment="1" applyProtection="1">
      <alignment vertical="center"/>
      <protection locked="0"/>
    </xf>
    <xf numFmtId="4" fontId="21" fillId="3" borderId="133" xfId="0" applyNumberFormat="1" applyFont="1" applyFill="1" applyBorder="1" applyAlignment="1" applyProtection="1">
      <alignment vertical="center"/>
      <protection locked="0"/>
    </xf>
    <xf numFmtId="14" fontId="21" fillId="3" borderId="133" xfId="0" applyNumberFormat="1" applyFont="1" applyFill="1" applyBorder="1" applyAlignment="1" applyProtection="1">
      <alignment vertical="center"/>
      <protection locked="0"/>
    </xf>
    <xf numFmtId="4" fontId="21" fillId="3" borderId="134" xfId="0" applyNumberFormat="1" applyFont="1" applyFill="1" applyBorder="1" applyAlignment="1" applyProtection="1">
      <alignment vertical="center"/>
      <protection locked="0"/>
    </xf>
    <xf numFmtId="14" fontId="21" fillId="8" borderId="133" xfId="0" applyNumberFormat="1" applyFont="1" applyFill="1" applyBorder="1" applyAlignment="1" applyProtection="1">
      <alignment vertical="center"/>
      <protection locked="0"/>
    </xf>
    <xf numFmtId="4" fontId="21" fillId="3" borderId="159" xfId="0" applyNumberFormat="1" applyFont="1" applyFill="1" applyBorder="1" applyAlignment="1" applyProtection="1">
      <alignment vertical="center"/>
      <protection locked="0"/>
    </xf>
    <xf numFmtId="3" fontId="21" fillId="8" borderId="133" xfId="0" applyNumberFormat="1" applyFont="1" applyFill="1" applyBorder="1" applyAlignment="1" applyProtection="1">
      <alignment vertical="center"/>
      <protection locked="0"/>
    </xf>
    <xf numFmtId="3" fontId="21" fillId="3" borderId="92" xfId="0" applyNumberFormat="1" applyFont="1" applyFill="1" applyBorder="1" applyAlignment="1" applyProtection="1">
      <alignment vertical="center"/>
      <protection locked="0"/>
    </xf>
    <xf numFmtId="3" fontId="21" fillId="8" borderId="134" xfId="0" applyNumberFormat="1" applyFont="1" applyFill="1" applyBorder="1" applyAlignment="1" applyProtection="1">
      <alignment vertical="center"/>
      <protection locked="0"/>
    </xf>
    <xf numFmtId="0" fontId="21" fillId="8" borderId="19" xfId="0" applyFont="1" applyFill="1" applyBorder="1" applyAlignment="1">
      <alignment vertical="center"/>
    </xf>
    <xf numFmtId="0" fontId="21" fillId="8" borderId="20" xfId="0" applyFont="1" applyFill="1" applyBorder="1" applyAlignment="1">
      <alignment vertical="center"/>
    </xf>
    <xf numFmtId="0" fontId="40" fillId="0" borderId="0" xfId="0" applyFont="1" applyFill="1" applyProtection="1"/>
    <xf numFmtId="0" fontId="21" fillId="8" borderId="18" xfId="0" applyFont="1" applyFill="1" applyBorder="1" applyProtection="1"/>
    <xf numFmtId="0" fontId="0" fillId="0" borderId="20" xfId="0" applyBorder="1" applyAlignment="1">
      <alignment vertical="center"/>
    </xf>
    <xf numFmtId="0" fontId="0" fillId="8" borderId="19" xfId="0" applyFill="1" applyBorder="1" applyAlignment="1">
      <alignment vertical="center"/>
    </xf>
    <xf numFmtId="4" fontId="21" fillId="9" borderId="30" xfId="0" applyNumberFormat="1" applyFont="1" applyFill="1" applyBorder="1" applyAlignment="1" applyProtection="1">
      <alignment horizontal="right" vertical="center"/>
      <protection locked="0"/>
    </xf>
    <xf numFmtId="4" fontId="21" fillId="8" borderId="30" xfId="0" applyNumberFormat="1" applyFont="1" applyFill="1" applyBorder="1" applyAlignment="1" applyProtection="1">
      <alignment horizontal="right" vertical="center"/>
    </xf>
    <xf numFmtId="4" fontId="20" fillId="4" borderId="30" xfId="0" applyNumberFormat="1" applyFont="1" applyFill="1" applyBorder="1" applyAlignment="1" applyProtection="1">
      <alignment horizontal="right" vertical="center"/>
    </xf>
    <xf numFmtId="4" fontId="20" fillId="4" borderId="40" xfId="0" applyNumberFormat="1" applyFont="1" applyFill="1" applyBorder="1" applyAlignment="1" applyProtection="1">
      <alignment horizontal="right" vertical="center"/>
    </xf>
    <xf numFmtId="4" fontId="36" fillId="4" borderId="40" xfId="0" applyNumberFormat="1" applyFont="1" applyFill="1" applyBorder="1" applyAlignment="1" applyProtection="1">
      <alignment vertical="center"/>
    </xf>
    <xf numFmtId="0" fontId="20" fillId="8" borderId="75" xfId="0" applyFont="1" applyFill="1" applyBorder="1" applyAlignment="1" applyProtection="1">
      <alignment vertical="center" wrapText="1"/>
    </xf>
    <xf numFmtId="49" fontId="21" fillId="2" borderId="0" xfId="0" quotePrefix="1" applyNumberFormat="1" applyFont="1" applyFill="1" applyProtection="1">
      <protection locked="0"/>
    </xf>
    <xf numFmtId="0" fontId="69" fillId="2" borderId="0" xfId="0" applyFont="1" applyFill="1" applyProtection="1"/>
    <xf numFmtId="4" fontId="67" fillId="5" borderId="72" xfId="0" applyNumberFormat="1" applyFont="1" applyFill="1" applyBorder="1" applyAlignment="1" applyProtection="1">
      <alignment vertical="center"/>
      <protection locked="0"/>
    </xf>
    <xf numFmtId="4" fontId="67" fillId="5" borderId="60" xfId="0" applyNumberFormat="1" applyFont="1" applyFill="1" applyBorder="1" applyAlignment="1" applyProtection="1">
      <alignment vertical="center"/>
      <protection locked="0"/>
    </xf>
    <xf numFmtId="4" fontId="21" fillId="5" borderId="56" xfId="0" applyNumberFormat="1" applyFont="1" applyFill="1" applyBorder="1" applyAlignment="1" applyProtection="1">
      <alignment vertical="center"/>
      <protection locked="0"/>
    </xf>
    <xf numFmtId="4" fontId="21" fillId="5" borderId="68" xfId="0" applyNumberFormat="1" applyFont="1" applyFill="1" applyBorder="1" applyAlignment="1" applyProtection="1">
      <alignment vertical="center"/>
      <protection locked="0"/>
    </xf>
    <xf numFmtId="4" fontId="21" fillId="5" borderId="140" xfId="0" applyNumberFormat="1" applyFont="1" applyFill="1" applyBorder="1" applyAlignment="1" applyProtection="1">
      <alignment vertical="center"/>
      <protection locked="0"/>
    </xf>
    <xf numFmtId="0" fontId="21" fillId="0" borderId="14" xfId="0" applyFont="1" applyFill="1" applyBorder="1" applyAlignment="1" applyProtection="1">
      <alignment horizontal="left" vertical="center"/>
    </xf>
    <xf numFmtId="0" fontId="20" fillId="0" borderId="14" xfId="14" applyFont="1" applyFill="1" applyBorder="1" applyAlignment="1" applyProtection="1">
      <alignment horizontal="center" vertical="center" wrapText="1"/>
    </xf>
    <xf numFmtId="0" fontId="70" fillId="10" borderId="0" xfId="0" applyFont="1" applyFill="1" applyBorder="1" applyAlignment="1" applyProtection="1">
      <alignment horizontal="left" vertical="center" wrapText="1"/>
    </xf>
    <xf numFmtId="0" fontId="0" fillId="0" borderId="0" xfId="0" applyBorder="1" applyAlignment="1"/>
    <xf numFmtId="0" fontId="0" fillId="0" borderId="0" xfId="0" applyBorder="1"/>
    <xf numFmtId="4" fontId="21" fillId="9" borderId="56" xfId="0" applyNumberFormat="1" applyFont="1" applyFill="1" applyBorder="1" applyAlignment="1" applyProtection="1">
      <alignment vertical="center"/>
      <protection locked="0"/>
    </xf>
    <xf numFmtId="4" fontId="21" fillId="9" borderId="68" xfId="0" applyNumberFormat="1" applyFont="1" applyFill="1" applyBorder="1" applyAlignment="1" applyProtection="1">
      <alignment vertical="center"/>
      <protection locked="0"/>
    </xf>
    <xf numFmtId="3" fontId="21" fillId="11" borderId="39" xfId="0" applyNumberFormat="1" applyFont="1" applyFill="1" applyBorder="1" applyAlignment="1" applyProtection="1">
      <alignment horizontal="right" vertical="center"/>
    </xf>
    <xf numFmtId="0" fontId="21" fillId="10" borderId="0" xfId="0" applyFont="1" applyFill="1" applyProtection="1"/>
    <xf numFmtId="0" fontId="37" fillId="0" borderId="0" xfId="0" applyFont="1" applyAlignment="1">
      <alignment vertical="center"/>
    </xf>
    <xf numFmtId="0" fontId="29" fillId="0" borderId="0" xfId="0" applyFont="1" applyAlignment="1">
      <alignment vertical="center"/>
    </xf>
    <xf numFmtId="0" fontId="63" fillId="0" borderId="0" xfId="3" applyFont="1" applyAlignment="1" applyProtection="1">
      <alignment vertical="center"/>
    </xf>
    <xf numFmtId="0" fontId="0" fillId="5" borderId="0" xfId="0" applyFill="1" applyAlignment="1">
      <alignment vertical="center" wrapText="1"/>
    </xf>
    <xf numFmtId="0" fontId="0" fillId="5" borderId="0" xfId="0" applyFill="1" applyAlignment="1">
      <alignment vertical="center"/>
    </xf>
    <xf numFmtId="0" fontId="64" fillId="5" borderId="0" xfId="0" applyFont="1" applyFill="1" applyBorder="1" applyAlignment="1">
      <alignment horizontal="center" vertical="center" wrapText="1"/>
    </xf>
    <xf numFmtId="0" fontId="65" fillId="5" borderId="2" xfId="0" applyFont="1" applyFill="1" applyBorder="1" applyAlignment="1">
      <alignment horizontal="left" vertical="center" wrapText="1"/>
    </xf>
    <xf numFmtId="0" fontId="65" fillId="5" borderId="0" xfId="0" applyFont="1" applyFill="1" applyBorder="1" applyAlignment="1">
      <alignment horizontal="left" vertical="center" wrapText="1"/>
    </xf>
    <xf numFmtId="0" fontId="65" fillId="5" borderId="6" xfId="0" applyFont="1" applyFill="1" applyBorder="1" applyAlignment="1">
      <alignment horizontal="left" vertical="center" wrapText="1"/>
    </xf>
    <xf numFmtId="0" fontId="0" fillId="5" borderId="2" xfId="0" applyFill="1" applyBorder="1" applyAlignment="1">
      <alignment vertical="center" wrapText="1"/>
    </xf>
    <xf numFmtId="0" fontId="1" fillId="6" borderId="14" xfId="0" applyFont="1" applyFill="1" applyBorder="1" applyAlignment="1">
      <alignment horizontal="center" vertical="center" wrapText="1"/>
    </xf>
    <xf numFmtId="0" fontId="1" fillId="5" borderId="6" xfId="0" applyFont="1" applyFill="1" applyBorder="1" applyAlignment="1">
      <alignment vertical="center" wrapText="1"/>
    </xf>
    <xf numFmtId="0" fontId="1" fillId="5" borderId="0" xfId="0" applyFont="1" applyFill="1" applyBorder="1" applyAlignment="1">
      <alignment vertical="center" wrapText="1"/>
    </xf>
    <xf numFmtId="0" fontId="0" fillId="5" borderId="0" xfId="0" applyFill="1" applyBorder="1" applyAlignment="1">
      <alignment vertical="center" wrapText="1"/>
    </xf>
    <xf numFmtId="0" fontId="0" fillId="5" borderId="6" xfId="0" applyFill="1" applyBorder="1" applyAlignment="1">
      <alignment vertical="center" wrapText="1"/>
    </xf>
    <xf numFmtId="0" fontId="21" fillId="5" borderId="14" xfId="0" applyFont="1" applyFill="1" applyBorder="1" applyAlignment="1">
      <alignment vertical="center" wrapText="1"/>
    </xf>
    <xf numFmtId="0" fontId="1" fillId="5" borderId="0" xfId="0" applyFont="1" applyFill="1" applyAlignment="1">
      <alignment vertical="center"/>
    </xf>
    <xf numFmtId="0" fontId="0" fillId="5" borderId="0" xfId="0" quotePrefix="1" applyFill="1" applyAlignment="1">
      <alignment vertical="center"/>
    </xf>
    <xf numFmtId="0" fontId="0" fillId="5" borderId="3" xfId="0" applyFill="1" applyBorder="1" applyAlignment="1">
      <alignment vertical="center" wrapText="1"/>
    </xf>
    <xf numFmtId="0" fontId="0" fillId="5" borderId="7" xfId="0" applyFill="1" applyBorder="1" applyAlignment="1">
      <alignment vertical="center" wrapText="1"/>
    </xf>
    <xf numFmtId="0" fontId="0" fillId="5" borderId="8" xfId="0" applyFill="1" applyBorder="1" applyAlignment="1">
      <alignment vertical="center" wrapText="1"/>
    </xf>
    <xf numFmtId="9" fontId="21" fillId="3" borderId="14" xfId="23" applyFont="1" applyFill="1" applyBorder="1" applyAlignment="1" applyProtection="1">
      <alignment horizontal="right" vertical="center"/>
      <protection locked="0"/>
    </xf>
    <xf numFmtId="0" fontId="29" fillId="0" borderId="0" xfId="0" applyFont="1" applyFill="1" applyAlignment="1">
      <alignment vertical="center"/>
    </xf>
    <xf numFmtId="0" fontId="0" fillId="0" borderId="0" xfId="0" applyFill="1" applyBorder="1" applyAlignment="1"/>
    <xf numFmtId="0" fontId="61" fillId="0" borderId="0" xfId="0" quotePrefix="1" applyFont="1" applyFill="1" applyAlignment="1">
      <alignment horizontal="left" vertical="center" indent="4"/>
    </xf>
    <xf numFmtId="0" fontId="61" fillId="0" borderId="0" xfId="0" applyFont="1" applyFill="1" applyAlignment="1">
      <alignment horizontal="left" vertical="center" indent="4"/>
    </xf>
    <xf numFmtId="0" fontId="29" fillId="0" borderId="0" xfId="0" quotePrefix="1" applyFont="1" applyFill="1" applyAlignment="1">
      <alignment horizontal="left" vertical="center" indent="4"/>
    </xf>
    <xf numFmtId="0" fontId="21" fillId="0" borderId="0" xfId="0" applyFont="1" applyFill="1" applyAlignment="1">
      <alignment vertical="center"/>
    </xf>
    <xf numFmtId="4" fontId="21" fillId="8" borderId="73" xfId="0" applyNumberFormat="1" applyFont="1" applyFill="1" applyBorder="1" applyAlignment="1" applyProtection="1">
      <alignment vertical="center"/>
    </xf>
    <xf numFmtId="4" fontId="21" fillId="8" borderId="145" xfId="0" applyNumberFormat="1" applyFont="1" applyFill="1" applyBorder="1" applyAlignment="1" applyProtection="1">
      <alignment vertical="center"/>
    </xf>
    <xf numFmtId="4" fontId="20" fillId="8" borderId="79" xfId="0" applyNumberFormat="1" applyFont="1" applyFill="1" applyBorder="1" applyAlignment="1" applyProtection="1">
      <alignment vertical="center" wrapText="1"/>
    </xf>
    <xf numFmtId="4" fontId="21" fillId="10" borderId="37" xfId="0" applyNumberFormat="1" applyFont="1" applyFill="1" applyBorder="1" applyAlignment="1" applyProtection="1">
      <alignment vertical="center"/>
    </xf>
    <xf numFmtId="4" fontId="21" fillId="11" borderId="14" xfId="0" applyNumberFormat="1" applyFont="1" applyFill="1" applyBorder="1" applyAlignment="1" applyProtection="1">
      <alignment horizontal="right"/>
      <protection locked="0"/>
    </xf>
    <xf numFmtId="4" fontId="21" fillId="11" borderId="14" xfId="0" applyNumberFormat="1" applyFont="1" applyFill="1" applyBorder="1" applyAlignment="1" applyProtection="1">
      <alignment horizontal="right"/>
    </xf>
    <xf numFmtId="0" fontId="20" fillId="10" borderId="0" xfId="0" applyFont="1" applyFill="1" applyAlignment="1" applyProtection="1">
      <alignment horizontal="right"/>
    </xf>
    <xf numFmtId="0" fontId="30" fillId="10" borderId="0" xfId="0" applyFont="1" applyFill="1" applyProtection="1"/>
    <xf numFmtId="0" fontId="20" fillId="10" borderId="0" xfId="0" applyFont="1" applyFill="1" applyProtection="1"/>
    <xf numFmtId="0" fontId="21" fillId="10" borderId="0" xfId="0" applyFont="1" applyFill="1" applyAlignment="1" applyProtection="1">
      <alignment vertical="center"/>
    </xf>
    <xf numFmtId="0" fontId="30" fillId="10" borderId="0" xfId="0" applyFont="1" applyFill="1" applyAlignment="1" applyProtection="1">
      <alignment vertical="center"/>
    </xf>
    <xf numFmtId="0" fontId="21" fillId="6" borderId="14" xfId="0" applyFont="1" applyFill="1" applyBorder="1" applyAlignment="1" applyProtection="1">
      <alignment vertical="center"/>
    </xf>
    <xf numFmtId="0" fontId="71" fillId="10" borderId="0" xfId="0" applyFont="1" applyFill="1" applyProtection="1"/>
    <xf numFmtId="4" fontId="21" fillId="8" borderId="14" xfId="0" applyNumberFormat="1" applyFont="1" applyFill="1" applyBorder="1" applyAlignment="1" applyProtection="1">
      <alignment vertical="center"/>
    </xf>
    <xf numFmtId="0" fontId="72" fillId="0" borderId="14" xfId="0" applyFont="1" applyFill="1" applyBorder="1" applyAlignment="1" applyProtection="1">
      <alignment horizontal="right" vertical="center"/>
    </xf>
    <xf numFmtId="0" fontId="72" fillId="0" borderId="14" xfId="0" applyFont="1" applyFill="1" applyBorder="1" applyAlignment="1" applyProtection="1">
      <alignment horizontal="left" vertical="center"/>
    </xf>
    <xf numFmtId="0" fontId="20" fillId="6" borderId="14" xfId="0" applyFont="1" applyFill="1" applyBorder="1" applyAlignment="1" applyProtection="1">
      <alignment horizontal="right" vertical="center"/>
    </xf>
    <xf numFmtId="0" fontId="20" fillId="10" borderId="14" xfId="0" applyFont="1" applyFill="1" applyBorder="1" applyAlignment="1" applyProtection="1">
      <alignment horizontal="center" vertical="center" wrapText="1"/>
    </xf>
    <xf numFmtId="0" fontId="21" fillId="10" borderId="0" xfId="0" applyFont="1" applyFill="1" applyAlignment="1" applyProtection="1">
      <alignment horizontal="center" vertical="center" wrapText="1"/>
    </xf>
    <xf numFmtId="9" fontId="21" fillId="8" borderId="14" xfId="23" applyFont="1" applyFill="1" applyBorder="1" applyAlignment="1" applyProtection="1">
      <alignment vertical="center"/>
    </xf>
    <xf numFmtId="0" fontId="20" fillId="10" borderId="0" xfId="0" applyFont="1" applyFill="1" applyAlignment="1" applyProtection="1">
      <alignment vertical="center"/>
    </xf>
    <xf numFmtId="0" fontId="0" fillId="5" borderId="0" xfId="0" applyFill="1" applyAlignment="1" applyProtection="1">
      <alignment vertical="center"/>
    </xf>
    <xf numFmtId="0" fontId="64" fillId="12" borderId="18" xfId="0" applyFont="1" applyFill="1" applyBorder="1" applyAlignment="1" applyProtection="1">
      <alignment vertical="center"/>
    </xf>
    <xf numFmtId="0" fontId="64" fillId="12" borderId="19" xfId="0" applyFont="1" applyFill="1" applyBorder="1" applyAlignment="1" applyProtection="1">
      <alignment vertical="center"/>
    </xf>
    <xf numFmtId="0" fontId="64" fillId="12" borderId="20" xfId="0" applyFont="1" applyFill="1" applyBorder="1" applyAlignment="1" applyProtection="1">
      <alignment vertical="center"/>
    </xf>
    <xf numFmtId="0" fontId="64" fillId="5" borderId="2" xfId="0" applyFont="1" applyFill="1" applyBorder="1" applyAlignment="1" applyProtection="1">
      <alignment vertical="center"/>
    </xf>
    <xf numFmtId="0" fontId="64" fillId="5" borderId="0" xfId="0" applyFont="1" applyFill="1" applyBorder="1" applyAlignment="1" applyProtection="1">
      <alignment vertical="center"/>
    </xf>
    <xf numFmtId="0" fontId="0" fillId="5" borderId="6" xfId="0" applyFill="1" applyBorder="1" applyAlignment="1" applyProtection="1">
      <alignment vertical="center"/>
    </xf>
    <xf numFmtId="0" fontId="0" fillId="5" borderId="2" xfId="0" applyFill="1" applyBorder="1" applyAlignment="1" applyProtection="1">
      <alignment vertical="center"/>
    </xf>
    <xf numFmtId="0" fontId="0" fillId="5" borderId="0" xfId="0" applyFill="1" applyBorder="1" applyAlignment="1" applyProtection="1">
      <alignment vertical="center"/>
    </xf>
    <xf numFmtId="0" fontId="66" fillId="6" borderId="14" xfId="0" applyFont="1" applyFill="1" applyBorder="1" applyAlignment="1" applyProtection="1">
      <alignment horizontal="center" vertical="center"/>
    </xf>
    <xf numFmtId="0" fontId="73" fillId="5" borderId="0" xfId="0" applyFont="1" applyFill="1" applyAlignment="1" applyProtection="1">
      <alignment vertical="center"/>
    </xf>
    <xf numFmtId="0" fontId="2"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0" borderId="14" xfId="0" applyFill="1" applyBorder="1" applyAlignment="1" applyProtection="1">
      <alignment vertical="center"/>
    </xf>
    <xf numFmtId="0" fontId="73" fillId="5" borderId="0" xfId="0" applyFont="1" applyFill="1" applyAlignment="1" applyProtection="1">
      <alignment horizontal="left" vertical="center"/>
    </xf>
    <xf numFmtId="4" fontId="0" fillId="5" borderId="0" xfId="0" applyNumberFormat="1" applyFill="1" applyBorder="1" applyAlignment="1" applyProtection="1">
      <alignment vertical="center"/>
    </xf>
    <xf numFmtId="0" fontId="0" fillId="5" borderId="3" xfId="0" applyFill="1" applyBorder="1" applyAlignment="1" applyProtection="1">
      <alignment vertical="center"/>
    </xf>
    <xf numFmtId="0" fontId="0" fillId="5" borderId="7" xfId="0" applyFill="1" applyBorder="1" applyAlignment="1" applyProtection="1">
      <alignment vertical="center"/>
    </xf>
    <xf numFmtId="0" fontId="0" fillId="5" borderId="8" xfId="0" applyFill="1" applyBorder="1" applyAlignment="1" applyProtection="1">
      <alignment vertical="center"/>
    </xf>
    <xf numFmtId="4" fontId="21" fillId="13" borderId="73" xfId="0" applyNumberFormat="1" applyFont="1" applyFill="1" applyBorder="1" applyAlignment="1" applyProtection="1">
      <alignment vertical="center"/>
      <protection locked="0"/>
    </xf>
    <xf numFmtId="0" fontId="20" fillId="0" borderId="18" xfId="8" applyFont="1" applyFill="1" applyBorder="1" applyAlignment="1" applyProtection="1">
      <alignment horizontal="center"/>
    </xf>
    <xf numFmtId="0" fontId="20" fillId="0" borderId="19" xfId="8" applyFont="1" applyFill="1" applyBorder="1" applyAlignment="1" applyProtection="1">
      <alignment horizontal="center"/>
    </xf>
    <xf numFmtId="0" fontId="20" fillId="0" borderId="20" xfId="8" applyFont="1" applyFill="1" applyBorder="1" applyAlignment="1" applyProtection="1">
      <alignment horizontal="center"/>
    </xf>
    <xf numFmtId="0" fontId="20" fillId="2" borderId="0" xfId="0" applyFont="1" applyFill="1" applyBorder="1" applyAlignment="1" applyProtection="1">
      <alignment horizontal="center"/>
    </xf>
    <xf numFmtId="0" fontId="20" fillId="2" borderId="0" xfId="0" applyFont="1" applyFill="1" applyBorder="1" applyAlignment="1" applyProtection="1">
      <alignment horizontal="left" vertical="center" wrapText="1"/>
    </xf>
    <xf numFmtId="0" fontId="20" fillId="6" borderId="55" xfId="21" applyFont="1" applyFill="1" applyBorder="1" applyAlignment="1" applyProtection="1">
      <alignment horizontal="center" vertical="center" wrapText="1"/>
    </xf>
    <xf numFmtId="0" fontId="21" fillId="2" borderId="0" xfId="0" applyFont="1" applyFill="1" applyBorder="1" applyAlignment="1" applyProtection="1">
      <alignment horizontal="left" vertical="center" wrapText="1"/>
    </xf>
    <xf numFmtId="0" fontId="30" fillId="4" borderId="19" xfId="0" applyFont="1" applyFill="1" applyBorder="1" applyAlignment="1" applyProtection="1">
      <alignment horizontal="left" vertical="center"/>
    </xf>
    <xf numFmtId="0" fontId="20" fillId="0" borderId="14" xfId="0" applyFont="1" applyFill="1" applyBorder="1" applyAlignment="1" applyProtection="1">
      <alignment horizontal="center" vertical="center" wrapText="1"/>
    </xf>
    <xf numFmtId="0" fontId="20" fillId="2" borderId="0" xfId="0" applyFont="1" applyFill="1" applyBorder="1" applyAlignment="1" applyProtection="1">
      <alignment horizontal="left" vertical="center"/>
    </xf>
    <xf numFmtId="0" fontId="21" fillId="6" borderId="30" xfId="0" applyFont="1" applyFill="1" applyBorder="1" applyAlignment="1" applyProtection="1">
      <alignment horizontal="center" vertical="center" wrapText="1"/>
    </xf>
    <xf numFmtId="0" fontId="40" fillId="6" borderId="28" xfId="0" applyFont="1" applyFill="1" applyBorder="1" applyAlignment="1" applyProtection="1">
      <alignment horizontal="center" vertical="center" wrapText="1"/>
    </xf>
    <xf numFmtId="0" fontId="20" fillId="6" borderId="36" xfId="0" applyFont="1" applyFill="1" applyBorder="1" applyAlignment="1" applyProtection="1">
      <alignment horizontal="center" vertical="center" wrapText="1"/>
    </xf>
    <xf numFmtId="0" fontId="20" fillId="6" borderId="79" xfId="0" applyFont="1" applyFill="1" applyBorder="1" applyAlignment="1" applyProtection="1">
      <alignment horizontal="center" vertical="center" wrapText="1"/>
    </xf>
    <xf numFmtId="0" fontId="20" fillId="6" borderId="30" xfId="0" applyFont="1" applyFill="1" applyBorder="1" applyAlignment="1" applyProtection="1">
      <alignment horizontal="center" vertical="center" wrapText="1"/>
    </xf>
    <xf numFmtId="0" fontId="21" fillId="6" borderId="112" xfId="0" applyFont="1" applyFill="1" applyBorder="1" applyAlignment="1" applyProtection="1">
      <alignment horizontal="center"/>
    </xf>
    <xf numFmtId="0" fontId="21" fillId="6" borderId="113" xfId="0" applyFont="1" applyFill="1" applyBorder="1" applyAlignment="1" applyProtection="1">
      <alignment horizontal="center" wrapText="1"/>
    </xf>
    <xf numFmtId="0" fontId="40" fillId="6" borderId="14" xfId="8" applyFont="1" applyFill="1" applyBorder="1" applyAlignment="1" applyProtection="1">
      <alignment horizontal="center" vertical="center" wrapText="1"/>
    </xf>
    <xf numFmtId="0" fontId="40" fillId="6" borderId="37" xfId="8" applyFont="1" applyFill="1" applyBorder="1" applyAlignment="1" applyProtection="1">
      <alignment horizontal="center" vertical="center" wrapText="1"/>
    </xf>
    <xf numFmtId="0" fontId="20" fillId="6" borderId="95" xfId="8" applyFont="1" applyFill="1" applyBorder="1" applyAlignment="1" applyProtection="1">
      <alignment horizontal="center" vertical="center" wrapText="1"/>
    </xf>
    <xf numFmtId="0" fontId="20" fillId="6" borderId="0" xfId="8" applyFont="1" applyFill="1" applyBorder="1" applyAlignment="1" applyProtection="1">
      <alignment horizontal="center" vertical="center" wrapText="1"/>
    </xf>
    <xf numFmtId="0" fontId="21" fillId="6" borderId="14" xfId="8" applyFont="1" applyFill="1" applyBorder="1" applyAlignment="1" applyProtection="1">
      <alignment horizontal="center" vertical="center" wrapText="1"/>
    </xf>
    <xf numFmtId="0" fontId="40" fillId="6" borderId="82" xfId="0" applyFont="1" applyFill="1" applyBorder="1" applyAlignment="1" applyProtection="1">
      <alignment horizontal="center" vertical="center" wrapText="1"/>
    </xf>
    <xf numFmtId="0" fontId="51" fillId="6" borderId="82" xfId="0" applyFont="1" applyFill="1" applyBorder="1" applyAlignment="1" applyProtection="1">
      <alignment horizontal="center" vertical="center" wrapText="1"/>
    </xf>
    <xf numFmtId="0" fontId="20" fillId="2" borderId="0" xfId="15" applyFont="1" applyFill="1" applyBorder="1" applyAlignment="1" applyProtection="1">
      <alignment horizontal="left" vertical="center"/>
    </xf>
    <xf numFmtId="0" fontId="45" fillId="6" borderId="14" xfId="14" applyFont="1" applyFill="1" applyBorder="1" applyAlignment="1" applyProtection="1">
      <alignment horizontal="center" vertical="center" wrapText="1"/>
    </xf>
    <xf numFmtId="0" fontId="20" fillId="4" borderId="28" xfId="0" applyFont="1" applyFill="1" applyBorder="1" applyAlignment="1" applyProtection="1">
      <alignment horizontal="center"/>
    </xf>
    <xf numFmtId="0" fontId="20" fillId="4" borderId="116" xfId="0" applyFont="1" applyFill="1" applyBorder="1" applyAlignment="1" applyProtection="1">
      <alignment horizontal="center" vertical="center"/>
    </xf>
    <xf numFmtId="0" fontId="20" fillId="4" borderId="114" xfId="0" applyFont="1" applyFill="1" applyBorder="1" applyAlignment="1" applyProtection="1">
      <alignment horizontal="center" vertical="center"/>
    </xf>
    <xf numFmtId="0" fontId="30" fillId="4" borderId="18" xfId="0" applyFont="1" applyFill="1" applyBorder="1" applyAlignment="1" applyProtection="1">
      <alignment vertical="center" wrapText="1"/>
    </xf>
    <xf numFmtId="0" fontId="20" fillId="4" borderId="116" xfId="0" applyFont="1" applyFill="1" applyBorder="1" applyAlignment="1" applyProtection="1">
      <alignment horizontal="center" vertical="center" wrapText="1"/>
    </xf>
    <xf numFmtId="0" fontId="21" fillId="4" borderId="114" xfId="0" applyFont="1" applyFill="1" applyBorder="1" applyAlignment="1" applyProtection="1">
      <alignment horizontal="center" vertical="center" wrapText="1"/>
    </xf>
    <xf numFmtId="0" fontId="20" fillId="6" borderId="64" xfId="0" applyFont="1" applyFill="1" applyBorder="1" applyAlignment="1" applyProtection="1">
      <alignment vertical="center" wrapText="1"/>
    </xf>
    <xf numFmtId="0" fontId="20" fillId="6" borderId="65" xfId="0" applyFont="1" applyFill="1" applyBorder="1" applyAlignment="1" applyProtection="1">
      <alignment vertical="center" wrapText="1"/>
    </xf>
    <xf numFmtId="0" fontId="20" fillId="6" borderId="37" xfId="0" applyFont="1" applyFill="1" applyBorder="1" applyAlignment="1" applyProtection="1">
      <alignment horizontal="center" vertical="center" wrapText="1"/>
    </xf>
    <xf numFmtId="0" fontId="29" fillId="0" borderId="0" xfId="0" applyFont="1" applyAlignment="1">
      <alignment horizontal="left" vertical="center" wrapText="1"/>
    </xf>
    <xf numFmtId="0" fontId="3" fillId="0" borderId="0" xfId="0" applyFont="1" applyProtection="1"/>
    <xf numFmtId="0" fontId="20" fillId="2" borderId="18" xfId="12" applyFont="1" applyFill="1" applyBorder="1" applyAlignment="1" applyProtection="1">
      <alignment horizontal="center"/>
    </xf>
    <xf numFmtId="0" fontId="20" fillId="2" borderId="19" xfId="12" applyFont="1" applyFill="1" applyBorder="1" applyAlignment="1" applyProtection="1">
      <alignment horizontal="center"/>
    </xf>
    <xf numFmtId="0" fontId="20" fillId="2" borderId="20" xfId="12" applyFont="1" applyFill="1" applyBorder="1" applyAlignment="1" applyProtection="1">
      <alignment horizontal="center"/>
    </xf>
    <xf numFmtId="0" fontId="1" fillId="2" borderId="18" xfId="0" applyFont="1" applyFill="1" applyBorder="1" applyAlignment="1" applyProtection="1">
      <alignment horizontal="center"/>
    </xf>
    <xf numFmtId="0" fontId="1" fillId="2" borderId="20" xfId="0" applyFont="1" applyFill="1" applyBorder="1" applyAlignment="1" applyProtection="1">
      <alignment horizontal="center"/>
    </xf>
    <xf numFmtId="0" fontId="20" fillId="0" borderId="18" xfId="8" applyFont="1" applyFill="1" applyBorder="1" applyAlignment="1" applyProtection="1">
      <alignment horizontal="center"/>
    </xf>
    <xf numFmtId="0" fontId="20" fillId="0" borderId="19" xfId="8" applyFont="1" applyFill="1" applyBorder="1" applyAlignment="1" applyProtection="1">
      <alignment horizontal="center"/>
    </xf>
    <xf numFmtId="0" fontId="20" fillId="0" borderId="20" xfId="8" applyFont="1" applyFill="1" applyBorder="1" applyAlignment="1" applyProtection="1">
      <alignment horizontal="center"/>
    </xf>
    <xf numFmtId="0" fontId="26" fillId="4" borderId="18" xfId="0" applyFont="1" applyFill="1" applyBorder="1" applyAlignment="1" applyProtection="1">
      <alignment horizontal="center" vertical="center"/>
    </xf>
    <xf numFmtId="0" fontId="26" fillId="4" borderId="19" xfId="0" applyFont="1" applyFill="1" applyBorder="1" applyAlignment="1" applyProtection="1">
      <alignment horizontal="center" vertical="center"/>
    </xf>
    <xf numFmtId="0" fontId="26" fillId="4" borderId="20" xfId="0" applyFont="1" applyFill="1" applyBorder="1" applyAlignment="1" applyProtection="1">
      <alignment horizontal="center" vertical="center"/>
    </xf>
    <xf numFmtId="0" fontId="21" fillId="3" borderId="44" xfId="0" applyFont="1" applyFill="1" applyBorder="1" applyAlignment="1" applyProtection="1">
      <alignment horizontal="left"/>
      <protection locked="0"/>
    </xf>
    <xf numFmtId="0" fontId="21" fillId="3" borderId="143" xfId="0" applyFont="1" applyFill="1" applyBorder="1" applyAlignment="1" applyProtection="1">
      <alignment horizontal="left"/>
      <protection locked="0"/>
    </xf>
    <xf numFmtId="0" fontId="21" fillId="3" borderId="34" xfId="0" applyFont="1" applyFill="1" applyBorder="1" applyAlignment="1" applyProtection="1">
      <alignment horizontal="left"/>
      <protection locked="0"/>
    </xf>
    <xf numFmtId="0" fontId="18" fillId="4" borderId="4" xfId="0" applyFont="1" applyFill="1" applyBorder="1" applyAlignment="1" applyProtection="1">
      <alignment horizontal="center" vertical="center" wrapText="1"/>
    </xf>
    <xf numFmtId="0" fontId="18" fillId="4" borderId="21" xfId="0" applyFont="1" applyFill="1" applyBorder="1" applyAlignment="1" applyProtection="1">
      <alignment horizontal="center" vertical="center" wrapText="1"/>
    </xf>
    <xf numFmtId="0" fontId="18" fillId="4" borderId="5" xfId="0" applyFont="1" applyFill="1" applyBorder="1" applyAlignment="1" applyProtection="1">
      <alignment horizontal="center" vertical="center" wrapText="1"/>
    </xf>
    <xf numFmtId="0" fontId="18" fillId="4" borderId="3" xfId="0" applyFont="1" applyFill="1" applyBorder="1" applyAlignment="1" applyProtection="1">
      <alignment horizontal="center" vertical="center" wrapText="1"/>
    </xf>
    <xf numFmtId="0" fontId="18" fillId="4" borderId="7" xfId="0" applyFont="1" applyFill="1" applyBorder="1" applyAlignment="1" applyProtection="1">
      <alignment horizontal="center" vertical="center" wrapText="1"/>
    </xf>
    <xf numFmtId="0" fontId="18" fillId="4" borderId="8" xfId="0" applyFont="1" applyFill="1" applyBorder="1" applyAlignment="1" applyProtection="1">
      <alignment horizontal="center" vertical="center" wrapText="1"/>
    </xf>
    <xf numFmtId="0" fontId="20" fillId="2" borderId="0" xfId="0" applyFont="1" applyFill="1" applyBorder="1" applyAlignment="1" applyProtection="1">
      <alignment horizontal="center"/>
    </xf>
    <xf numFmtId="0" fontId="20" fillId="2" borderId="13" xfId="0" applyFont="1" applyFill="1" applyBorder="1" applyAlignment="1" applyProtection="1">
      <alignment horizontal="center"/>
    </xf>
    <xf numFmtId="0" fontId="21" fillId="3" borderId="9" xfId="0" applyFont="1" applyFill="1" applyBorder="1" applyAlignment="1" applyProtection="1">
      <alignment vertical="top" wrapText="1"/>
      <protection locked="0"/>
    </xf>
    <xf numFmtId="0" fontId="21" fillId="3" borderId="10" xfId="0" applyFont="1" applyFill="1" applyBorder="1" applyAlignment="1" applyProtection="1">
      <alignment vertical="top" wrapText="1"/>
      <protection locked="0"/>
    </xf>
    <xf numFmtId="0" fontId="21" fillId="3" borderId="11" xfId="0" applyFont="1" applyFill="1" applyBorder="1" applyAlignment="1" applyProtection="1">
      <alignment vertical="top" wrapText="1"/>
      <protection locked="0"/>
    </xf>
    <xf numFmtId="0" fontId="21" fillId="3" borderId="12" xfId="0" applyFont="1" applyFill="1" applyBorder="1" applyAlignment="1" applyProtection="1">
      <alignment vertical="top" wrapText="1"/>
      <protection locked="0"/>
    </xf>
    <xf numFmtId="0" fontId="21" fillId="3" borderId="0" xfId="0" applyFont="1" applyFill="1" applyBorder="1" applyAlignment="1" applyProtection="1">
      <alignment vertical="top" wrapText="1"/>
      <protection locked="0"/>
    </xf>
    <xf numFmtId="0" fontId="21" fillId="3" borderId="13" xfId="0" applyFont="1" applyFill="1" applyBorder="1" applyAlignment="1" applyProtection="1">
      <alignment vertical="top" wrapText="1"/>
      <protection locked="0"/>
    </xf>
    <xf numFmtId="0" fontId="21" fillId="3" borderId="15" xfId="0" applyFont="1" applyFill="1" applyBorder="1" applyAlignment="1" applyProtection="1">
      <alignment vertical="top" wrapText="1"/>
      <protection locked="0"/>
    </xf>
    <xf numFmtId="0" fontId="21" fillId="3" borderId="16" xfId="0" applyFont="1" applyFill="1" applyBorder="1" applyAlignment="1" applyProtection="1">
      <alignment vertical="top" wrapText="1"/>
      <protection locked="0"/>
    </xf>
    <xf numFmtId="0" fontId="21" fillId="3" borderId="17" xfId="0" applyFont="1" applyFill="1" applyBorder="1" applyAlignment="1" applyProtection="1">
      <alignment vertical="top" wrapText="1"/>
      <protection locked="0"/>
    </xf>
    <xf numFmtId="0" fontId="20" fillId="2" borderId="0" xfId="0" applyFont="1" applyFill="1" applyBorder="1" applyAlignment="1" applyProtection="1">
      <alignment horizontal="left" vertical="center" wrapText="1"/>
    </xf>
    <xf numFmtId="0" fontId="21" fillId="3" borderId="44" xfId="0" applyFont="1" applyFill="1" applyBorder="1" applyAlignment="1" applyProtection="1">
      <alignment horizontal="center"/>
      <protection locked="0"/>
    </xf>
    <xf numFmtId="0" fontId="21" fillId="3" borderId="34" xfId="0" applyFont="1" applyFill="1" applyBorder="1" applyAlignment="1" applyProtection="1">
      <alignment horizontal="center"/>
      <protection locked="0"/>
    </xf>
    <xf numFmtId="0" fontId="20" fillId="4" borderId="44" xfId="0" applyFont="1" applyFill="1" applyBorder="1" applyAlignment="1" applyProtection="1">
      <alignment horizontal="center"/>
    </xf>
    <xf numFmtId="0" fontId="20" fillId="4" borderId="143" xfId="0" applyFont="1" applyFill="1" applyBorder="1" applyAlignment="1" applyProtection="1">
      <alignment horizontal="center"/>
    </xf>
    <xf numFmtId="0" fontId="20" fillId="4" borderId="34" xfId="0" applyFont="1" applyFill="1" applyBorder="1" applyAlignment="1" applyProtection="1">
      <alignment horizontal="center"/>
    </xf>
    <xf numFmtId="0" fontId="28" fillId="3" borderId="44" xfId="3" applyFont="1" applyFill="1" applyBorder="1" applyAlignment="1" applyProtection="1">
      <alignment horizontal="left"/>
      <protection locked="0"/>
    </xf>
    <xf numFmtId="0" fontId="28" fillId="3" borderId="143" xfId="3" applyFont="1" applyFill="1" applyBorder="1" applyAlignment="1" applyProtection="1">
      <alignment horizontal="left"/>
      <protection locked="0"/>
    </xf>
    <xf numFmtId="0" fontId="28" fillId="3" borderId="34" xfId="3" applyFont="1" applyFill="1" applyBorder="1" applyAlignment="1" applyProtection="1">
      <alignment horizontal="left"/>
      <protection locked="0"/>
    </xf>
    <xf numFmtId="0" fontId="21" fillId="3" borderId="44" xfId="0" applyNumberFormat="1" applyFont="1" applyFill="1" applyBorder="1" applyAlignment="1" applyProtection="1">
      <alignment horizontal="left"/>
      <protection locked="0"/>
    </xf>
    <xf numFmtId="0" fontId="21" fillId="3" borderId="34" xfId="0" applyNumberFormat="1" applyFont="1" applyFill="1" applyBorder="1" applyAlignment="1" applyProtection="1">
      <alignment horizontal="left"/>
      <protection locked="0"/>
    </xf>
    <xf numFmtId="49" fontId="21" fillId="3" borderId="44" xfId="0" applyNumberFormat="1" applyFont="1" applyFill="1" applyBorder="1" applyAlignment="1" applyProtection="1">
      <alignment horizontal="left"/>
      <protection locked="0"/>
    </xf>
    <xf numFmtId="49" fontId="21" fillId="3" borderId="34" xfId="0" applyNumberFormat="1" applyFont="1" applyFill="1" applyBorder="1" applyAlignment="1" applyProtection="1">
      <alignment horizontal="left"/>
      <protection locked="0"/>
    </xf>
    <xf numFmtId="0" fontId="30" fillId="4" borderId="4" xfId="0" applyFont="1" applyFill="1" applyBorder="1" applyAlignment="1" applyProtection="1">
      <alignment horizontal="left" vertical="center" wrapText="1"/>
    </xf>
    <xf numFmtId="0" fontId="30" fillId="4" borderId="21" xfId="0" applyFont="1" applyFill="1" applyBorder="1" applyAlignment="1" applyProtection="1">
      <alignment horizontal="left" vertical="center" wrapText="1"/>
    </xf>
    <xf numFmtId="0" fontId="30" fillId="4" borderId="5" xfId="0" applyFont="1" applyFill="1" applyBorder="1" applyAlignment="1" applyProtection="1">
      <alignment horizontal="left" vertical="center" wrapText="1"/>
    </xf>
    <xf numFmtId="0" fontId="20" fillId="6" borderId="160" xfId="21" applyFont="1" applyFill="1" applyBorder="1" applyAlignment="1" applyProtection="1">
      <alignment horizontal="center" vertical="center" wrapText="1"/>
    </xf>
    <xf numFmtId="0" fontId="20" fillId="6" borderId="55" xfId="21" applyFont="1" applyFill="1" applyBorder="1" applyAlignment="1" applyProtection="1">
      <alignment horizontal="center" vertical="center" wrapText="1"/>
    </xf>
    <xf numFmtId="0" fontId="20" fillId="6" borderId="161" xfId="21" applyFont="1" applyFill="1" applyBorder="1" applyAlignment="1" applyProtection="1">
      <alignment horizontal="center" vertical="center" wrapText="1"/>
    </xf>
    <xf numFmtId="0" fontId="20" fillId="6" borderId="51" xfId="21" applyFont="1" applyFill="1" applyBorder="1" applyAlignment="1" applyProtection="1">
      <alignment horizontal="center" vertical="center" wrapText="1"/>
    </xf>
    <xf numFmtId="0" fontId="20" fillId="6" borderId="45" xfId="21" applyFont="1" applyFill="1" applyBorder="1" applyAlignment="1" applyProtection="1">
      <alignment horizontal="center" vertical="center" wrapText="1"/>
    </xf>
    <xf numFmtId="0" fontId="20" fillId="6" borderId="48" xfId="21" applyFont="1" applyFill="1" applyBorder="1" applyAlignment="1" applyProtection="1">
      <alignment horizontal="center" vertical="center" wrapText="1"/>
    </xf>
    <xf numFmtId="0" fontId="20" fillId="6" borderId="46" xfId="21" applyFont="1" applyFill="1" applyBorder="1" applyAlignment="1" applyProtection="1">
      <alignment horizontal="center" vertical="center" wrapText="1"/>
    </xf>
    <xf numFmtId="0" fontId="20" fillId="6" borderId="14" xfId="21" applyFont="1" applyFill="1" applyBorder="1" applyAlignment="1" applyProtection="1">
      <alignment horizontal="center" vertical="center" wrapText="1"/>
    </xf>
    <xf numFmtId="0" fontId="20" fillId="6" borderId="14" xfId="21" quotePrefix="1" applyFont="1" applyFill="1" applyBorder="1" applyAlignment="1" applyProtection="1">
      <alignment horizontal="center" vertical="center" wrapText="1"/>
    </xf>
    <xf numFmtId="0" fontId="58" fillId="6" borderId="14" xfId="21" quotePrefix="1" applyFont="1" applyFill="1" applyBorder="1" applyAlignment="1" applyProtection="1">
      <alignment horizontal="center" vertical="center" wrapText="1"/>
    </xf>
    <xf numFmtId="0" fontId="58" fillId="6" borderId="14" xfId="21" applyFont="1" applyFill="1" applyBorder="1" applyAlignment="1" applyProtection="1">
      <alignment horizontal="center" vertical="center" wrapText="1"/>
    </xf>
    <xf numFmtId="0" fontId="20" fillId="0" borderId="44" xfId="0" applyFont="1" applyFill="1" applyBorder="1" applyAlignment="1" applyProtection="1">
      <alignment horizontal="center"/>
    </xf>
    <xf numFmtId="0" fontId="20" fillId="0" borderId="143" xfId="0" applyFont="1" applyFill="1" applyBorder="1" applyAlignment="1" applyProtection="1">
      <alignment horizontal="center"/>
    </xf>
    <xf numFmtId="0" fontId="20" fillId="0" borderId="34" xfId="0" applyFont="1" applyFill="1" applyBorder="1" applyAlignment="1" applyProtection="1">
      <alignment horizontal="center"/>
    </xf>
    <xf numFmtId="0" fontId="21" fillId="2" borderId="0" xfId="0" applyFont="1" applyFill="1" applyBorder="1" applyAlignment="1" applyProtection="1">
      <alignment horizontal="left" vertical="center" wrapText="1"/>
    </xf>
    <xf numFmtId="0" fontId="21" fillId="2" borderId="7" xfId="0" applyFont="1" applyFill="1" applyBorder="1" applyAlignment="1" applyProtection="1">
      <alignment horizontal="left" vertical="center" wrapText="1"/>
    </xf>
    <xf numFmtId="4" fontId="20" fillId="2" borderId="0" xfId="0" applyNumberFormat="1"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0" borderId="44" xfId="0" applyFont="1" applyFill="1" applyBorder="1" applyAlignment="1" applyProtection="1">
      <alignment horizontal="center" vertical="center" wrapText="1"/>
    </xf>
    <xf numFmtId="0" fontId="20" fillId="0" borderId="143" xfId="0" applyFont="1" applyFill="1" applyBorder="1" applyAlignment="1" applyProtection="1">
      <alignment horizontal="center" vertical="center" wrapText="1"/>
    </xf>
    <xf numFmtId="0" fontId="20" fillId="0" borderId="34" xfId="0" applyFont="1" applyFill="1" applyBorder="1" applyAlignment="1" applyProtection="1">
      <alignment horizontal="center" vertical="center" wrapText="1"/>
    </xf>
    <xf numFmtId="0" fontId="30" fillId="4" borderId="18" xfId="0" applyFont="1" applyFill="1" applyBorder="1" applyAlignment="1" applyProtection="1">
      <alignment horizontal="left" vertical="center"/>
    </xf>
    <xf numFmtId="0" fontId="30" fillId="4" borderId="19" xfId="0" applyFont="1" applyFill="1" applyBorder="1" applyAlignment="1" applyProtection="1">
      <alignment horizontal="left" vertical="center"/>
    </xf>
    <xf numFmtId="0" fontId="30" fillId="4" borderId="20" xfId="0" applyFont="1" applyFill="1" applyBorder="1" applyAlignment="1" applyProtection="1">
      <alignment horizontal="left" vertical="center"/>
    </xf>
    <xf numFmtId="0" fontId="20" fillId="0" borderId="14" xfId="0" applyFont="1" applyFill="1" applyBorder="1" applyAlignment="1" applyProtection="1">
      <alignment horizontal="center" vertical="center" wrapText="1"/>
    </xf>
    <xf numFmtId="0" fontId="20" fillId="2" borderId="0" xfId="0" applyFont="1" applyFill="1" applyBorder="1" applyAlignment="1" applyProtection="1">
      <alignment horizontal="left" vertical="center"/>
    </xf>
    <xf numFmtId="0" fontId="21" fillId="6" borderId="36" xfId="0" applyFont="1" applyFill="1" applyBorder="1" applyAlignment="1" applyProtection="1">
      <alignment horizontal="center" vertical="center" wrapText="1"/>
    </xf>
    <xf numFmtId="0" fontId="21" fillId="6" borderId="79" xfId="0" applyFont="1" applyFill="1" applyBorder="1" applyAlignment="1" applyProtection="1">
      <alignment horizontal="center" vertical="center" wrapText="1"/>
    </xf>
    <xf numFmtId="0" fontId="21" fillId="6" borderId="28" xfId="0" applyFont="1" applyFill="1" applyBorder="1" applyAlignment="1" applyProtection="1">
      <alignment horizontal="center" vertical="center" wrapText="1"/>
    </xf>
    <xf numFmtId="0" fontId="21" fillId="6" borderId="30" xfId="0" applyFont="1" applyFill="1" applyBorder="1" applyAlignment="1" applyProtection="1">
      <alignment horizontal="center" vertical="center" wrapText="1"/>
    </xf>
    <xf numFmtId="0" fontId="21" fillId="6" borderId="56" xfId="0" applyFont="1" applyFill="1" applyBorder="1" applyAlignment="1" applyProtection="1">
      <alignment horizontal="center" vertical="center" wrapText="1"/>
    </xf>
    <xf numFmtId="0" fontId="40" fillId="6" borderId="28" xfId="0" applyFont="1" applyFill="1" applyBorder="1" applyAlignment="1" applyProtection="1">
      <alignment horizontal="center" vertical="center" wrapText="1"/>
    </xf>
    <xf numFmtId="0" fontId="40" fillId="6" borderId="30" xfId="0" applyFont="1" applyFill="1" applyBorder="1" applyAlignment="1" applyProtection="1">
      <alignment horizontal="center" vertical="center" wrapText="1"/>
    </xf>
    <xf numFmtId="0" fontId="30" fillId="4" borderId="18" xfId="0" applyFont="1" applyFill="1" applyBorder="1" applyAlignment="1" applyProtection="1">
      <alignment horizontal="left" vertical="center" wrapText="1"/>
    </xf>
    <xf numFmtId="0" fontId="30" fillId="4" borderId="19" xfId="0" applyFont="1" applyFill="1" applyBorder="1" applyAlignment="1" applyProtection="1">
      <alignment horizontal="left" vertical="center" wrapText="1"/>
    </xf>
    <xf numFmtId="0" fontId="30" fillId="4" borderId="20" xfId="0" applyFont="1" applyFill="1" applyBorder="1" applyAlignment="1" applyProtection="1">
      <alignment horizontal="left" vertical="center" wrapText="1"/>
    </xf>
    <xf numFmtId="0" fontId="20" fillId="6" borderId="36" xfId="0" applyFont="1" applyFill="1" applyBorder="1" applyAlignment="1" applyProtection="1">
      <alignment horizontal="center" vertical="center" wrapText="1"/>
    </xf>
    <xf numFmtId="0" fontId="20" fillId="6" borderId="79" xfId="0" applyFont="1" applyFill="1" applyBorder="1" applyAlignment="1" applyProtection="1">
      <alignment horizontal="center" vertical="center" wrapText="1"/>
    </xf>
    <xf numFmtId="0" fontId="20" fillId="6" borderId="28" xfId="0" applyFont="1" applyFill="1" applyBorder="1" applyAlignment="1" applyProtection="1">
      <alignment horizontal="center" vertical="center" wrapText="1"/>
    </xf>
    <xf numFmtId="0" fontId="20" fillId="6" borderId="30" xfId="0" applyFont="1" applyFill="1" applyBorder="1" applyAlignment="1" applyProtection="1">
      <alignment horizontal="center" vertical="center" wrapText="1"/>
    </xf>
    <xf numFmtId="0" fontId="20" fillId="6" borderId="56" xfId="0" applyFont="1" applyFill="1" applyBorder="1" applyAlignment="1" applyProtection="1">
      <alignment horizontal="center" vertical="center" wrapText="1"/>
    </xf>
    <xf numFmtId="0" fontId="20" fillId="6" borderId="58" xfId="0" applyFont="1" applyFill="1" applyBorder="1" applyAlignment="1" applyProtection="1">
      <alignment horizontal="center" vertical="center" wrapText="1"/>
    </xf>
    <xf numFmtId="0" fontId="21" fillId="6" borderId="112" xfId="0" applyFont="1" applyFill="1" applyBorder="1" applyAlignment="1" applyProtection="1">
      <alignment horizontal="center"/>
    </xf>
    <xf numFmtId="0" fontId="21" fillId="6" borderId="113" xfId="0" applyFont="1" applyFill="1" applyBorder="1" applyAlignment="1" applyProtection="1">
      <alignment horizontal="center"/>
    </xf>
    <xf numFmtId="0" fontId="21" fillId="6" borderId="166" xfId="0" applyFont="1" applyFill="1" applyBorder="1" applyAlignment="1" applyProtection="1">
      <alignment horizontal="center"/>
    </xf>
    <xf numFmtId="0" fontId="21" fillId="6" borderId="112" xfId="0" applyFont="1" applyFill="1" applyBorder="1" applyAlignment="1" applyProtection="1">
      <alignment horizontal="center" vertical="center"/>
    </xf>
    <xf numFmtId="0" fontId="21" fillId="6" borderId="113" xfId="0" applyFont="1" applyFill="1" applyBorder="1" applyAlignment="1" applyProtection="1">
      <alignment horizontal="center" vertical="center"/>
    </xf>
    <xf numFmtId="0" fontId="21" fillId="6" borderId="171" xfId="0" applyFont="1" applyFill="1" applyBorder="1" applyAlignment="1" applyProtection="1">
      <alignment horizontal="center" vertical="center" wrapText="1"/>
    </xf>
    <xf numFmtId="0" fontId="21" fillId="6" borderId="125" xfId="0" applyFont="1" applyFill="1" applyBorder="1" applyAlignment="1" applyProtection="1">
      <alignment horizontal="center" vertical="center"/>
    </xf>
    <xf numFmtId="0" fontId="21" fillId="6" borderId="128" xfId="0" applyFont="1" applyFill="1" applyBorder="1" applyAlignment="1" applyProtection="1">
      <alignment horizontal="center" vertical="center"/>
    </xf>
    <xf numFmtId="0" fontId="20" fillId="7" borderId="0" xfId="0" applyFont="1" applyFill="1" applyBorder="1" applyAlignment="1" applyProtection="1">
      <alignment horizontal="left"/>
    </xf>
    <xf numFmtId="4" fontId="21" fillId="3" borderId="167" xfId="0" applyNumberFormat="1" applyFont="1" applyFill="1" applyBorder="1" applyAlignment="1" applyProtection="1">
      <alignment vertical="center"/>
      <protection locked="0"/>
    </xf>
    <xf numFmtId="4" fontId="21" fillId="3" borderId="168" xfId="0" applyNumberFormat="1" applyFont="1" applyFill="1" applyBorder="1" applyAlignment="1" applyProtection="1">
      <alignment vertical="center"/>
      <protection locked="0"/>
    </xf>
    <xf numFmtId="4" fontId="21" fillId="3" borderId="169" xfId="0" applyNumberFormat="1" applyFont="1" applyFill="1" applyBorder="1" applyAlignment="1" applyProtection="1">
      <alignment vertical="center"/>
      <protection locked="0"/>
    </xf>
    <xf numFmtId="4" fontId="21" fillId="3" borderId="170" xfId="0" applyNumberFormat="1" applyFont="1" applyFill="1" applyBorder="1" applyAlignment="1" applyProtection="1">
      <alignment vertical="center"/>
      <protection locked="0"/>
    </xf>
    <xf numFmtId="4" fontId="21" fillId="3" borderId="162" xfId="0" applyNumberFormat="1" applyFont="1" applyFill="1" applyBorder="1" applyAlignment="1" applyProtection="1">
      <alignment vertical="center"/>
      <protection locked="0"/>
    </xf>
    <xf numFmtId="4" fontId="21" fillId="3" borderId="143" xfId="0" applyNumberFormat="1" applyFont="1" applyFill="1" applyBorder="1" applyAlignment="1" applyProtection="1">
      <alignment vertical="center"/>
      <protection locked="0"/>
    </xf>
    <xf numFmtId="4" fontId="21" fillId="3" borderId="165" xfId="0" applyNumberFormat="1" applyFont="1" applyFill="1" applyBorder="1" applyAlignment="1" applyProtection="1">
      <alignment vertical="center"/>
      <protection locked="0"/>
    </xf>
    <xf numFmtId="4" fontId="21" fillId="3" borderId="164" xfId="0" applyNumberFormat="1" applyFont="1" applyFill="1" applyBorder="1" applyAlignment="1" applyProtection="1">
      <alignment vertical="center"/>
      <protection locked="0"/>
    </xf>
    <xf numFmtId="4" fontId="21" fillId="3" borderId="163" xfId="0" applyNumberFormat="1" applyFont="1" applyFill="1" applyBorder="1" applyAlignment="1" applyProtection="1">
      <alignment vertical="center"/>
      <protection locked="0"/>
    </xf>
    <xf numFmtId="0" fontId="21" fillId="6" borderId="166" xfId="0" applyFont="1" applyFill="1" applyBorder="1" applyAlignment="1" applyProtection="1">
      <alignment horizontal="center" wrapText="1"/>
    </xf>
    <xf numFmtId="0" fontId="21" fillId="6" borderId="113" xfId="0" applyFont="1" applyFill="1" applyBorder="1" applyAlignment="1" applyProtection="1">
      <alignment horizontal="center" wrapText="1"/>
    </xf>
    <xf numFmtId="0" fontId="40" fillId="0" borderId="0" xfId="0" applyFont="1" applyFill="1" applyAlignment="1" applyProtection="1">
      <alignment horizontal="left" wrapText="1"/>
    </xf>
    <xf numFmtId="0" fontId="51" fillId="6" borderId="14" xfId="8" applyFont="1" applyFill="1" applyBorder="1" applyAlignment="1" applyProtection="1">
      <alignment horizontal="center" vertical="center" wrapText="1"/>
    </xf>
    <xf numFmtId="0" fontId="50" fillId="6" borderId="172" xfId="0" applyFont="1" applyFill="1" applyBorder="1" applyAlignment="1" applyProtection="1">
      <alignment horizontal="center" vertical="center" wrapText="1"/>
    </xf>
    <xf numFmtId="0" fontId="50" fillId="6" borderId="135" xfId="0" applyFont="1" applyFill="1" applyBorder="1" applyAlignment="1" applyProtection="1">
      <alignment horizontal="center" vertical="center" wrapText="1"/>
    </xf>
    <xf numFmtId="0" fontId="50" fillId="6" borderId="136" xfId="0" applyFont="1" applyFill="1" applyBorder="1" applyAlignment="1" applyProtection="1">
      <alignment horizontal="center" vertical="center" wrapText="1"/>
    </xf>
    <xf numFmtId="0" fontId="51" fillId="6" borderId="37" xfId="8" applyFont="1" applyFill="1" applyBorder="1" applyAlignment="1" applyProtection="1">
      <alignment horizontal="center" vertical="center" wrapText="1"/>
    </xf>
    <xf numFmtId="0" fontId="51" fillId="6" borderId="60" xfId="8" applyFont="1" applyFill="1" applyBorder="1" applyAlignment="1" applyProtection="1">
      <alignment horizontal="center" vertical="center" wrapText="1"/>
    </xf>
    <xf numFmtId="0" fontId="51" fillId="6" borderId="14" xfId="0" applyFont="1" applyFill="1" applyBorder="1" applyAlignment="1" applyProtection="1">
      <alignment horizontal="center" vertical="center"/>
    </xf>
    <xf numFmtId="0" fontId="51" fillId="6" borderId="92" xfId="0" applyFont="1" applyFill="1" applyBorder="1" applyAlignment="1" applyProtection="1">
      <alignment horizontal="center" vertical="center"/>
    </xf>
    <xf numFmtId="0" fontId="50" fillId="6" borderId="172" xfId="8" applyFont="1" applyFill="1" applyBorder="1" applyAlignment="1" applyProtection="1">
      <alignment horizontal="center" vertical="center"/>
    </xf>
    <xf numFmtId="0" fontId="50" fillId="6" borderId="135" xfId="8" applyFont="1" applyFill="1" applyBorder="1" applyAlignment="1" applyProtection="1">
      <alignment horizontal="center" vertical="center"/>
    </xf>
    <xf numFmtId="0" fontId="50" fillId="6" borderId="173" xfId="8" applyFont="1" applyFill="1" applyBorder="1" applyAlignment="1" applyProtection="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40" fillId="6" borderId="14" xfId="8" applyFont="1" applyFill="1" applyBorder="1" applyAlignment="1" applyProtection="1">
      <alignment horizontal="center" vertical="center" wrapText="1"/>
    </xf>
    <xf numFmtId="0" fontId="40" fillId="6" borderId="92" xfId="8" applyFont="1" applyFill="1" applyBorder="1" applyAlignment="1" applyProtection="1">
      <alignment horizontal="center" vertical="center" wrapText="1"/>
    </xf>
    <xf numFmtId="0" fontId="40" fillId="6" borderId="0" xfId="8" applyFont="1" applyFill="1" applyBorder="1" applyAlignment="1" applyProtection="1">
      <alignment horizontal="left" wrapText="1"/>
    </xf>
    <xf numFmtId="0" fontId="45" fillId="6" borderId="172" xfId="8" applyFont="1" applyFill="1" applyBorder="1" applyAlignment="1" applyProtection="1">
      <alignment horizontal="center" vertical="center"/>
    </xf>
    <xf numFmtId="0" fontId="45" fillId="6" borderId="135" xfId="8" applyFont="1" applyFill="1" applyBorder="1" applyAlignment="1" applyProtection="1">
      <alignment horizontal="center" vertical="center"/>
    </xf>
    <xf numFmtId="0" fontId="45" fillId="6" borderId="136" xfId="8" applyFont="1" applyFill="1" applyBorder="1" applyAlignment="1" applyProtection="1">
      <alignment horizontal="center" vertical="center"/>
    </xf>
    <xf numFmtId="0" fontId="40" fillId="6" borderId="37" xfId="8" applyFont="1" applyFill="1" applyBorder="1" applyAlignment="1" applyProtection="1">
      <alignment horizontal="center" vertical="center" wrapText="1"/>
    </xf>
    <xf numFmtId="0" fontId="20" fillId="6" borderId="95" xfId="8" applyFont="1" applyFill="1" applyBorder="1" applyAlignment="1" applyProtection="1">
      <alignment horizontal="center" vertical="center" wrapText="1"/>
    </xf>
    <xf numFmtId="0" fontId="20" fillId="6" borderId="0" xfId="8" applyFont="1" applyFill="1" applyBorder="1" applyAlignment="1" applyProtection="1">
      <alignment horizontal="center" vertical="center" wrapText="1"/>
    </xf>
    <xf numFmtId="0" fontId="21" fillId="6" borderId="172" xfId="8" applyFont="1" applyFill="1" applyBorder="1" applyAlignment="1" applyProtection="1">
      <alignment horizontal="center" vertical="center" wrapText="1"/>
    </xf>
    <xf numFmtId="0" fontId="21" fillId="6" borderId="37" xfId="8" applyFont="1" applyFill="1" applyBorder="1" applyAlignment="1" applyProtection="1">
      <alignment horizontal="center" vertical="center" wrapText="1"/>
    </xf>
    <xf numFmtId="0" fontId="21" fillId="6" borderId="135" xfId="8" applyFont="1" applyFill="1" applyBorder="1" applyAlignment="1" applyProtection="1">
      <alignment horizontal="center" vertical="center" wrapText="1"/>
    </xf>
    <xf numFmtId="0" fontId="21" fillId="6" borderId="14" xfId="8" applyFont="1" applyFill="1" applyBorder="1" applyAlignment="1" applyProtection="1">
      <alignment horizontal="center" vertical="center" wrapText="1"/>
    </xf>
    <xf numFmtId="0" fontId="21" fillId="6" borderId="136" xfId="8" applyFont="1" applyFill="1" applyBorder="1" applyAlignment="1" applyProtection="1">
      <alignment horizontal="center" vertical="center" wrapText="1"/>
    </xf>
    <xf numFmtId="0" fontId="21" fillId="6" borderId="92" xfId="8" applyFont="1" applyFill="1" applyBorder="1" applyAlignment="1" applyProtection="1">
      <alignment horizontal="center" vertical="center" wrapText="1"/>
    </xf>
    <xf numFmtId="0" fontId="21" fillId="6" borderId="159" xfId="0" applyFont="1" applyFill="1" applyBorder="1" applyAlignment="1" applyProtection="1">
      <alignment horizontal="center" vertical="center" wrapText="1"/>
    </xf>
    <xf numFmtId="0" fontId="21" fillId="6" borderId="174" xfId="0" applyFont="1" applyFill="1" applyBorder="1" applyAlignment="1" applyProtection="1">
      <alignment horizontal="center" vertical="center" wrapText="1"/>
    </xf>
    <xf numFmtId="0" fontId="21" fillId="6" borderId="175" xfId="0" applyFont="1" applyFill="1" applyBorder="1" applyAlignment="1" applyProtection="1">
      <alignment horizontal="center" vertical="center" wrapText="1"/>
    </xf>
    <xf numFmtId="0" fontId="40" fillId="6" borderId="82" xfId="0" applyFont="1" applyFill="1" applyBorder="1" applyAlignment="1" applyProtection="1">
      <alignment horizontal="center"/>
    </xf>
    <xf numFmtId="0" fontId="40" fillId="6" borderId="103" xfId="0" applyFont="1" applyFill="1" applyBorder="1" applyAlignment="1" applyProtection="1">
      <alignment horizontal="center"/>
    </xf>
    <xf numFmtId="0" fontId="40" fillId="6" borderId="94" xfId="0" applyFont="1" applyFill="1" applyBorder="1" applyAlignment="1" applyProtection="1">
      <alignment horizontal="center"/>
    </xf>
    <xf numFmtId="0" fontId="40" fillId="6" borderId="95" xfId="0" applyFont="1" applyFill="1" applyBorder="1" applyAlignment="1" applyProtection="1">
      <alignment horizontal="center"/>
    </xf>
    <xf numFmtId="0" fontId="40" fillId="6" borderId="176" xfId="0" applyFont="1" applyFill="1" applyBorder="1" applyAlignment="1" applyProtection="1">
      <alignment horizontal="center"/>
    </xf>
    <xf numFmtId="0" fontId="40" fillId="6" borderId="177" xfId="0" applyFont="1" applyFill="1" applyBorder="1" applyAlignment="1" applyProtection="1">
      <alignment horizontal="center"/>
    </xf>
    <xf numFmtId="0" fontId="40" fillId="6" borderId="178" xfId="0" applyFont="1" applyFill="1" applyBorder="1" applyAlignment="1" applyProtection="1">
      <alignment horizontal="center"/>
    </xf>
    <xf numFmtId="0" fontId="40" fillId="6" borderId="179" xfId="0" applyFont="1" applyFill="1" applyBorder="1" applyAlignment="1" applyProtection="1">
      <alignment horizontal="center"/>
    </xf>
    <xf numFmtId="0" fontId="45" fillId="7" borderId="0" xfId="0" applyFont="1" applyFill="1" applyBorder="1" applyAlignment="1" applyProtection="1">
      <alignment horizontal="left" wrapText="1"/>
    </xf>
    <xf numFmtId="0" fontId="40" fillId="6" borderId="180" xfId="0" applyFont="1" applyFill="1" applyBorder="1" applyAlignment="1" applyProtection="1">
      <alignment horizontal="center" vertical="center" wrapText="1"/>
    </xf>
    <xf numFmtId="0" fontId="40" fillId="6" borderId="107" xfId="0" applyFont="1" applyFill="1" applyBorder="1" applyAlignment="1" applyProtection="1">
      <alignment horizontal="center" vertical="center" wrapText="1"/>
    </xf>
    <xf numFmtId="0" fontId="40" fillId="6" borderId="124" xfId="0" applyFont="1" applyFill="1" applyBorder="1" applyAlignment="1" applyProtection="1">
      <alignment horizontal="center"/>
    </xf>
    <xf numFmtId="0" fontId="40" fillId="6" borderId="125" xfId="0" applyFont="1" applyFill="1" applyBorder="1" applyAlignment="1" applyProtection="1">
      <alignment horizontal="center"/>
    </xf>
    <xf numFmtId="0" fontId="40" fillId="6" borderId="128" xfId="0" applyFont="1" applyFill="1" applyBorder="1" applyAlignment="1" applyProtection="1">
      <alignment horizontal="center"/>
    </xf>
    <xf numFmtId="0" fontId="40" fillId="6" borderId="81" xfId="0" applyFont="1" applyFill="1" applyBorder="1" applyAlignment="1" applyProtection="1">
      <alignment horizontal="center"/>
    </xf>
    <xf numFmtId="0" fontId="40" fillId="6" borderId="82" xfId="0" applyFont="1" applyFill="1" applyBorder="1" applyAlignment="1" applyProtection="1">
      <alignment horizontal="center" vertical="center" wrapText="1"/>
    </xf>
    <xf numFmtId="0" fontId="51" fillId="6" borderId="182" xfId="0" applyFont="1" applyFill="1" applyBorder="1" applyAlignment="1" applyProtection="1">
      <alignment horizontal="center" vertical="center" wrapText="1"/>
    </xf>
    <xf numFmtId="0" fontId="51" fillId="6" borderId="183" xfId="0" applyFont="1" applyFill="1" applyBorder="1" applyAlignment="1" applyProtection="1">
      <alignment horizontal="center" vertical="center" wrapText="1"/>
    </xf>
    <xf numFmtId="0" fontId="51" fillId="6" borderId="125" xfId="0" applyFont="1" applyFill="1" applyBorder="1" applyAlignment="1" applyProtection="1">
      <alignment horizontal="center" vertical="center" wrapText="1"/>
    </xf>
    <xf numFmtId="0" fontId="51" fillId="6" borderId="82" xfId="0" applyFont="1" applyFill="1" applyBorder="1" applyAlignment="1" applyProtection="1">
      <alignment horizontal="center" vertical="center" wrapText="1"/>
    </xf>
    <xf numFmtId="0" fontId="50" fillId="6" borderId="163" xfId="0" applyFont="1" applyFill="1" applyBorder="1" applyAlignment="1" applyProtection="1">
      <alignment horizontal="left" vertical="center"/>
    </xf>
    <xf numFmtId="0" fontId="50" fillId="6" borderId="165" xfId="0" applyFont="1" applyFill="1" applyBorder="1" applyAlignment="1" applyProtection="1">
      <alignment horizontal="left" vertical="center"/>
    </xf>
    <xf numFmtId="0" fontId="50" fillId="6" borderId="181" xfId="0" applyFont="1" applyFill="1" applyBorder="1" applyAlignment="1" applyProtection="1">
      <alignment horizontal="left" vertical="center"/>
    </xf>
    <xf numFmtId="0" fontId="51" fillId="6" borderId="103" xfId="0" applyFont="1" applyFill="1" applyBorder="1" applyAlignment="1" applyProtection="1">
      <alignment horizontal="center" vertical="center" wrapText="1"/>
    </xf>
    <xf numFmtId="0" fontId="51" fillId="6" borderId="128" xfId="0" applyFont="1" applyFill="1" applyBorder="1" applyAlignment="1" applyProtection="1">
      <alignment horizontal="center" vertical="center" wrapText="1"/>
    </xf>
    <xf numFmtId="0" fontId="20" fillId="6" borderId="113" xfId="8" applyFont="1" applyFill="1" applyBorder="1" applyAlignment="1" applyProtection="1">
      <alignment horizontal="center" vertical="center" wrapText="1"/>
    </xf>
    <xf numFmtId="0" fontId="20" fillId="6" borderId="120" xfId="0" applyFont="1" applyFill="1" applyBorder="1" applyAlignment="1" applyProtection="1">
      <alignment horizontal="center" vertical="center"/>
    </xf>
    <xf numFmtId="0" fontId="45" fillId="6" borderId="14" xfId="14" applyFont="1" applyFill="1" applyBorder="1" applyAlignment="1" applyProtection="1">
      <alignment horizontal="center" vertical="center" wrapText="1"/>
    </xf>
    <xf numFmtId="0" fontId="45" fillId="6" borderId="14" xfId="15" applyFont="1" applyFill="1" applyBorder="1" applyAlignment="1" applyProtection="1">
      <alignment horizontal="center" vertical="center" wrapText="1"/>
    </xf>
    <xf numFmtId="0" fontId="20" fillId="2" borderId="0" xfId="15" applyFont="1" applyFill="1" applyBorder="1" applyAlignment="1" applyProtection="1">
      <alignment horizontal="left" vertical="center"/>
    </xf>
    <xf numFmtId="0" fontId="20" fillId="4" borderId="184" xfId="16" applyFont="1" applyFill="1" applyBorder="1" applyAlignment="1" applyProtection="1">
      <alignment horizontal="left" vertical="center"/>
    </xf>
    <xf numFmtId="0" fontId="20" fillId="4" borderId="185" xfId="16" applyFont="1" applyFill="1" applyBorder="1" applyAlignment="1" applyProtection="1">
      <alignment horizontal="left" vertical="center"/>
    </xf>
    <xf numFmtId="0" fontId="20" fillId="2" borderId="13" xfId="15" applyFont="1" applyFill="1" applyBorder="1" applyAlignment="1" applyProtection="1">
      <alignment horizontal="left" vertical="center"/>
    </xf>
    <xf numFmtId="0" fontId="20" fillId="4" borderId="184" xfId="14" applyFont="1" applyFill="1" applyBorder="1" applyAlignment="1" applyProtection="1">
      <alignment horizontal="left" vertical="center"/>
    </xf>
    <xf numFmtId="0" fontId="20" fillId="4" borderId="185" xfId="14" applyFont="1" applyFill="1" applyBorder="1" applyAlignment="1" applyProtection="1">
      <alignment horizontal="left" vertical="center"/>
    </xf>
    <xf numFmtId="0" fontId="20" fillId="2" borderId="0" xfId="15" applyFont="1" applyFill="1" applyBorder="1" applyAlignment="1" applyProtection="1">
      <alignment vertical="center"/>
    </xf>
    <xf numFmtId="0" fontId="20" fillId="2" borderId="13" xfId="15" applyFont="1" applyFill="1" applyBorder="1" applyAlignment="1" applyProtection="1">
      <alignment vertical="center"/>
    </xf>
    <xf numFmtId="3" fontId="20" fillId="4" borderId="184" xfId="17" applyNumberFormat="1" applyFont="1" applyFill="1" applyBorder="1" applyAlignment="1" applyProtection="1">
      <alignment horizontal="left" vertical="center" wrapText="1"/>
    </xf>
    <xf numFmtId="3" fontId="20" fillId="4" borderId="185" xfId="17" applyNumberFormat="1" applyFont="1" applyFill="1" applyBorder="1" applyAlignment="1" applyProtection="1">
      <alignment horizontal="left" vertical="center" wrapText="1"/>
    </xf>
    <xf numFmtId="3" fontId="30" fillId="4" borderId="18" xfId="0" applyNumberFormat="1" applyFont="1" applyFill="1" applyBorder="1" applyAlignment="1" applyProtection="1">
      <alignment horizontal="left" vertical="center" wrapText="1"/>
    </xf>
    <xf numFmtId="3" fontId="30" fillId="4" borderId="19" xfId="0" applyNumberFormat="1" applyFont="1" applyFill="1" applyBorder="1" applyAlignment="1" applyProtection="1">
      <alignment horizontal="left" vertical="center"/>
    </xf>
    <xf numFmtId="3" fontId="30" fillId="4" borderId="20" xfId="0" applyNumberFormat="1" applyFont="1" applyFill="1" applyBorder="1" applyAlignment="1" applyProtection="1">
      <alignment horizontal="left" vertical="center"/>
    </xf>
    <xf numFmtId="3" fontId="20" fillId="2" borderId="0" xfId="15" applyNumberFormat="1" applyFont="1" applyFill="1" applyBorder="1" applyAlignment="1" applyProtection="1">
      <alignment vertical="center"/>
    </xf>
    <xf numFmtId="3" fontId="20" fillId="2" borderId="13" xfId="15" applyNumberFormat="1" applyFont="1" applyFill="1" applyBorder="1" applyAlignment="1" applyProtection="1">
      <alignment vertical="center"/>
    </xf>
    <xf numFmtId="3" fontId="20" fillId="4" borderId="184" xfId="17" applyNumberFormat="1" applyFont="1" applyFill="1" applyBorder="1" applyAlignment="1" applyProtection="1">
      <alignment horizontal="left" vertical="center"/>
    </xf>
    <xf numFmtId="0" fontId="21" fillId="4" borderId="185" xfId="0" applyFont="1" applyFill="1" applyBorder="1" applyAlignment="1" applyProtection="1">
      <alignment horizontal="left"/>
    </xf>
    <xf numFmtId="3" fontId="18" fillId="2" borderId="0" xfId="17" applyNumberFormat="1" applyFont="1" applyFill="1" applyBorder="1" applyAlignment="1" applyProtection="1">
      <alignment horizontal="left" wrapText="1"/>
    </xf>
    <xf numFmtId="0" fontId="20" fillId="4" borderId="184" xfId="18" applyFont="1" applyFill="1" applyBorder="1" applyAlignment="1" applyProtection="1">
      <alignment horizontal="left" vertical="center" wrapText="1"/>
    </xf>
    <xf numFmtId="0" fontId="20" fillId="4" borderId="185" xfId="18" applyFont="1" applyFill="1" applyBorder="1" applyAlignment="1" applyProtection="1">
      <alignment horizontal="left" vertical="center" wrapText="1"/>
    </xf>
    <xf numFmtId="0" fontId="20" fillId="2" borderId="0" xfId="19" applyFont="1" applyFill="1" applyBorder="1" applyAlignment="1" applyProtection="1">
      <alignment horizontal="left" vertical="center"/>
    </xf>
    <xf numFmtId="0" fontId="20" fillId="4" borderId="184" xfId="20" applyFont="1" applyFill="1" applyBorder="1" applyAlignment="1" applyProtection="1">
      <alignment horizontal="left" vertical="center" wrapText="1"/>
    </xf>
    <xf numFmtId="0" fontId="20" fillId="4" borderId="185" xfId="20" applyFont="1" applyFill="1" applyBorder="1" applyAlignment="1" applyProtection="1">
      <alignment horizontal="left" vertical="center" wrapText="1"/>
    </xf>
    <xf numFmtId="0" fontId="20" fillId="2" borderId="0" xfId="20" applyFont="1" applyFill="1" applyBorder="1" applyAlignment="1" applyProtection="1">
      <alignment horizontal="left" vertical="center" wrapText="1"/>
    </xf>
    <xf numFmtId="0" fontId="29" fillId="4" borderId="19" xfId="0" applyFont="1" applyFill="1" applyBorder="1" applyAlignment="1" applyProtection="1">
      <alignment horizontal="left" vertical="center"/>
    </xf>
    <xf numFmtId="0" fontId="29" fillId="4" borderId="20" xfId="0" applyFont="1" applyFill="1" applyBorder="1" applyAlignment="1" applyProtection="1">
      <alignment horizontal="left" vertical="center"/>
    </xf>
    <xf numFmtId="0" fontId="20" fillId="6" borderId="14" xfId="14" applyFont="1" applyFill="1" applyBorder="1" applyAlignment="1" applyProtection="1">
      <alignment horizontal="center" vertical="center" wrapText="1"/>
    </xf>
    <xf numFmtId="0" fontId="30" fillId="4" borderId="18" xfId="0" applyFont="1" applyFill="1" applyBorder="1" applyAlignment="1" applyProtection="1">
      <alignment horizontal="left" vertical="top" wrapText="1"/>
    </xf>
    <xf numFmtId="0" fontId="30" fillId="4" borderId="19" xfId="0" applyFont="1" applyFill="1" applyBorder="1" applyAlignment="1" applyProtection="1">
      <alignment horizontal="left" vertical="top" wrapText="1"/>
    </xf>
    <xf numFmtId="0" fontId="30" fillId="4" borderId="20" xfId="0" applyFont="1" applyFill="1" applyBorder="1" applyAlignment="1" applyProtection="1">
      <alignment horizontal="left" vertical="top" wrapText="1"/>
    </xf>
    <xf numFmtId="0" fontId="20" fillId="4" borderId="28" xfId="0" applyFont="1" applyFill="1" applyBorder="1" applyAlignment="1" applyProtection="1">
      <alignment horizontal="center"/>
    </xf>
    <xf numFmtId="0" fontId="20" fillId="4" borderId="116" xfId="0" applyFont="1" applyFill="1" applyBorder="1" applyAlignment="1" applyProtection="1">
      <alignment horizontal="center" vertical="center"/>
    </xf>
    <xf numFmtId="0" fontId="20" fillId="4" borderId="114" xfId="0" applyFont="1" applyFill="1" applyBorder="1" applyAlignment="1" applyProtection="1">
      <alignment horizontal="center" vertical="center"/>
    </xf>
    <xf numFmtId="0" fontId="20" fillId="4" borderId="71" xfId="0" applyFont="1" applyFill="1" applyBorder="1" applyAlignment="1" applyProtection="1">
      <alignment horizontal="center" vertical="center"/>
    </xf>
    <xf numFmtId="0" fontId="30" fillId="4" borderId="18" xfId="0" applyFont="1" applyFill="1" applyBorder="1" applyAlignment="1" applyProtection="1">
      <alignment vertical="center" wrapText="1"/>
    </xf>
    <xf numFmtId="0" fontId="30" fillId="4" borderId="19" xfId="0" applyFont="1" applyFill="1" applyBorder="1" applyAlignment="1" applyProtection="1">
      <alignment vertical="center" wrapText="1"/>
    </xf>
    <xf numFmtId="0" fontId="30" fillId="4" borderId="21" xfId="0" applyFont="1" applyFill="1" applyBorder="1" applyAlignment="1" applyProtection="1">
      <alignment vertical="center" wrapText="1"/>
    </xf>
    <xf numFmtId="0" fontId="30" fillId="4" borderId="20" xfId="0" applyFont="1" applyFill="1" applyBorder="1" applyAlignment="1" applyProtection="1">
      <alignment vertical="center" wrapText="1"/>
    </xf>
    <xf numFmtId="0" fontId="20" fillId="4" borderId="115" xfId="0" applyFont="1" applyFill="1" applyBorder="1" applyAlignment="1" applyProtection="1">
      <alignment horizontal="center" vertical="center"/>
    </xf>
    <xf numFmtId="0" fontId="20" fillId="4" borderId="131" xfId="0" applyFont="1" applyFill="1" applyBorder="1" applyAlignment="1" applyProtection="1">
      <alignment horizontal="center" vertical="center"/>
    </xf>
    <xf numFmtId="0" fontId="20" fillId="4" borderId="186" xfId="0" applyFont="1" applyFill="1" applyBorder="1" applyAlignment="1" applyProtection="1">
      <alignment horizontal="center" vertical="center"/>
    </xf>
    <xf numFmtId="0" fontId="20" fillId="4" borderId="116" xfId="0" applyFont="1" applyFill="1" applyBorder="1" applyAlignment="1" applyProtection="1">
      <alignment horizontal="center" vertical="center" wrapText="1"/>
    </xf>
    <xf numFmtId="0" fontId="20" fillId="4" borderId="114" xfId="0" applyFont="1" applyFill="1" applyBorder="1" applyAlignment="1" applyProtection="1">
      <alignment horizontal="center" vertical="center" wrapText="1"/>
    </xf>
    <xf numFmtId="0" fontId="20" fillId="4" borderId="71" xfId="0" applyFont="1" applyFill="1" applyBorder="1" applyAlignment="1" applyProtection="1">
      <alignment horizontal="center" vertical="center" wrapText="1"/>
    </xf>
    <xf numFmtId="0" fontId="58" fillId="4" borderId="5" xfId="0" applyFont="1" applyFill="1" applyBorder="1" applyAlignment="1" applyProtection="1">
      <alignment horizontal="center" vertical="center" wrapText="1"/>
    </xf>
    <xf numFmtId="0" fontId="58" fillId="4" borderId="6" xfId="0" applyFont="1" applyFill="1" applyBorder="1" applyAlignment="1" applyProtection="1">
      <alignment horizontal="center" vertical="center" wrapText="1"/>
    </xf>
    <xf numFmtId="0" fontId="58" fillId="4" borderId="8" xfId="0" applyFont="1" applyFill="1" applyBorder="1" applyAlignment="1" applyProtection="1">
      <alignment horizontal="center" vertical="center" wrapText="1"/>
    </xf>
    <xf numFmtId="0" fontId="20" fillId="4" borderId="4" xfId="0" applyFont="1" applyFill="1" applyBorder="1" applyAlignment="1" applyProtection="1">
      <alignment horizontal="center" vertical="center" wrapText="1"/>
    </xf>
    <xf numFmtId="0" fontId="20" fillId="4" borderId="2" xfId="0" applyFont="1" applyFill="1" applyBorder="1" applyAlignment="1" applyProtection="1">
      <alignment horizontal="center" vertical="center" wrapText="1"/>
    </xf>
    <xf numFmtId="0" fontId="20" fillId="4" borderId="3" xfId="0" applyFont="1" applyFill="1" applyBorder="1" applyAlignment="1" applyProtection="1">
      <alignment horizontal="center" vertical="center" wrapText="1"/>
    </xf>
    <xf numFmtId="0" fontId="21" fillId="4" borderId="114" xfId="0" applyFont="1" applyFill="1" applyBorder="1" applyAlignment="1" applyProtection="1">
      <alignment horizontal="center" vertical="center" wrapText="1"/>
    </xf>
    <xf numFmtId="0" fontId="21" fillId="6" borderId="0" xfId="0" quotePrefix="1" applyFont="1" applyFill="1" applyBorder="1" applyAlignment="1" applyProtection="1">
      <alignment horizontal="left" vertical="center" wrapText="1"/>
    </xf>
    <xf numFmtId="0" fontId="20" fillId="6" borderId="70" xfId="0" applyFont="1" applyFill="1" applyBorder="1" applyAlignment="1" applyProtection="1">
      <alignment vertical="center" wrapText="1"/>
    </xf>
    <xf numFmtId="0" fontId="20" fillId="6" borderId="114" xfId="0" applyFont="1" applyFill="1" applyBorder="1" applyAlignment="1" applyProtection="1">
      <alignment vertical="center" wrapText="1"/>
    </xf>
    <xf numFmtId="0" fontId="20" fillId="6" borderId="66" xfId="0" applyFont="1" applyFill="1" applyBorder="1" applyAlignment="1" applyProtection="1">
      <alignment vertical="center" wrapText="1"/>
    </xf>
    <xf numFmtId="0" fontId="20" fillId="6" borderId="148" xfId="0" applyFont="1" applyFill="1" applyBorder="1" applyAlignment="1" applyProtection="1">
      <alignment vertical="center"/>
    </xf>
    <xf numFmtId="0" fontId="20" fillId="6" borderId="187" xfId="0" applyFont="1" applyFill="1" applyBorder="1" applyAlignment="1" applyProtection="1">
      <alignment vertical="center"/>
    </xf>
    <xf numFmtId="0" fontId="20" fillId="6" borderId="64" xfId="0" applyFont="1" applyFill="1" applyBorder="1" applyAlignment="1" applyProtection="1">
      <alignment vertical="center" wrapText="1"/>
    </xf>
    <xf numFmtId="0" fontId="20" fillId="6" borderId="65" xfId="0" applyFont="1" applyFill="1" applyBorder="1" applyAlignment="1" applyProtection="1">
      <alignment vertical="center" wrapText="1"/>
    </xf>
    <xf numFmtId="0" fontId="35" fillId="4" borderId="18" xfId="0" applyFont="1" applyFill="1" applyBorder="1" applyAlignment="1" applyProtection="1">
      <alignment horizontal="left" vertical="center"/>
    </xf>
    <xf numFmtId="0" fontId="35" fillId="4" borderId="19" xfId="0" applyFont="1" applyFill="1" applyBorder="1" applyAlignment="1" applyProtection="1">
      <alignment horizontal="left" vertical="center"/>
    </xf>
    <xf numFmtId="0" fontId="35" fillId="4" borderId="20" xfId="0" applyFont="1" applyFill="1" applyBorder="1" applyAlignment="1" applyProtection="1">
      <alignment horizontal="left" vertical="center"/>
    </xf>
    <xf numFmtId="0" fontId="20" fillId="6" borderId="37" xfId="0" applyFont="1" applyFill="1" applyBorder="1" applyAlignment="1" applyProtection="1">
      <alignment horizontal="center" vertical="center" wrapText="1"/>
    </xf>
    <xf numFmtId="0" fontId="21" fillId="6" borderId="0" xfId="0" applyFont="1" applyFill="1" applyBorder="1" applyAlignment="1" applyProtection="1">
      <alignment horizontal="left" vertical="center" wrapText="1"/>
    </xf>
    <xf numFmtId="0" fontId="29" fillId="0" borderId="0" xfId="0" applyFont="1" applyAlignment="1">
      <alignment horizontal="left" vertical="center" wrapText="1"/>
    </xf>
    <xf numFmtId="0" fontId="27" fillId="0" borderId="0" xfId="0" applyFont="1" applyAlignment="1">
      <alignment horizontal="left" vertical="center" wrapText="1"/>
    </xf>
    <xf numFmtId="3" fontId="21" fillId="11" borderId="44" xfId="0" applyNumberFormat="1" applyFont="1" applyFill="1" applyBorder="1" applyAlignment="1" applyProtection="1">
      <alignment horizontal="right" vertical="center"/>
    </xf>
    <xf numFmtId="3" fontId="21" fillId="11" borderId="143" xfId="0" applyNumberFormat="1" applyFont="1" applyFill="1" applyBorder="1" applyAlignment="1" applyProtection="1">
      <alignment horizontal="right" vertical="center"/>
    </xf>
    <xf numFmtId="3" fontId="21" fillId="11" borderId="34" xfId="0" applyNumberFormat="1" applyFont="1" applyFill="1" applyBorder="1" applyAlignment="1" applyProtection="1">
      <alignment horizontal="right" vertical="center"/>
    </xf>
    <xf numFmtId="2" fontId="21" fillId="3" borderId="9" xfId="0" applyNumberFormat="1" applyFont="1" applyFill="1" applyBorder="1" applyAlignment="1" applyProtection="1">
      <alignment horizontal="left" vertical="top"/>
      <protection locked="0"/>
    </xf>
    <xf numFmtId="2" fontId="21" fillId="3" borderId="10" xfId="0" applyNumberFormat="1" applyFont="1" applyFill="1" applyBorder="1" applyAlignment="1" applyProtection="1">
      <alignment horizontal="left" vertical="top"/>
      <protection locked="0"/>
    </xf>
    <xf numFmtId="2" fontId="21" fillId="3" borderId="11" xfId="0" applyNumberFormat="1" applyFont="1" applyFill="1" applyBorder="1" applyAlignment="1" applyProtection="1">
      <alignment horizontal="left" vertical="top"/>
      <protection locked="0"/>
    </xf>
    <xf numFmtId="2" fontId="21" fillId="3" borderId="12" xfId="0" applyNumberFormat="1" applyFont="1" applyFill="1" applyBorder="1" applyAlignment="1" applyProtection="1">
      <alignment horizontal="left" vertical="top"/>
      <protection locked="0"/>
    </xf>
    <xf numFmtId="2" fontId="21" fillId="3" borderId="0" xfId="0" applyNumberFormat="1" applyFont="1" applyFill="1" applyBorder="1" applyAlignment="1" applyProtection="1">
      <alignment horizontal="left" vertical="top"/>
      <protection locked="0"/>
    </xf>
    <xf numFmtId="2" fontId="21" fillId="3" borderId="13" xfId="0" applyNumberFormat="1" applyFont="1" applyFill="1" applyBorder="1" applyAlignment="1" applyProtection="1">
      <alignment horizontal="left" vertical="top"/>
      <protection locked="0"/>
    </xf>
    <xf numFmtId="2" fontId="21" fillId="3" borderId="15" xfId="0" applyNumberFormat="1" applyFont="1" applyFill="1" applyBorder="1" applyAlignment="1" applyProtection="1">
      <alignment horizontal="left" vertical="top"/>
      <protection locked="0"/>
    </xf>
    <xf numFmtId="2" fontId="21" fillId="3" borderId="16" xfId="0" applyNumberFormat="1" applyFont="1" applyFill="1" applyBorder="1" applyAlignment="1" applyProtection="1">
      <alignment horizontal="left" vertical="top"/>
      <protection locked="0"/>
    </xf>
    <xf numFmtId="2" fontId="21" fillId="3" borderId="17" xfId="0" applyNumberFormat="1" applyFont="1" applyFill="1" applyBorder="1" applyAlignment="1" applyProtection="1">
      <alignment horizontal="left" vertical="top"/>
      <protection locked="0"/>
    </xf>
    <xf numFmtId="0" fontId="20" fillId="10" borderId="0" xfId="14" applyFont="1" applyFill="1" applyBorder="1" applyAlignment="1" applyProtection="1">
      <alignment horizontal="left" vertical="center" wrapText="1"/>
    </xf>
    <xf numFmtId="0" fontId="20" fillId="10" borderId="0" xfId="14" applyFont="1" applyFill="1" applyBorder="1" applyAlignment="1" applyProtection="1">
      <alignment horizontal="left" vertical="top" wrapText="1"/>
    </xf>
    <xf numFmtId="0" fontId="21" fillId="6" borderId="0" xfId="0" applyFont="1" applyFill="1" applyAlignment="1" applyProtection="1">
      <alignment horizontal="left" vertical="top" wrapText="1"/>
    </xf>
    <xf numFmtId="0" fontId="21" fillId="6" borderId="12" xfId="0" applyFont="1" applyFill="1" applyBorder="1" applyAlignment="1" applyProtection="1">
      <alignment horizontal="left" vertical="center" wrapText="1"/>
    </xf>
    <xf numFmtId="0" fontId="21" fillId="6" borderId="0" xfId="0" applyFont="1" applyFill="1" applyAlignment="1" applyProtection="1">
      <alignment horizontal="left" vertical="center" wrapText="1"/>
    </xf>
    <xf numFmtId="0" fontId="20" fillId="10" borderId="13" xfId="14" applyFont="1" applyFill="1" applyBorder="1" applyAlignment="1" applyProtection="1">
      <alignment horizontal="left" vertical="center" wrapText="1"/>
    </xf>
    <xf numFmtId="0" fontId="20" fillId="6" borderId="9" xfId="14" applyFont="1" applyFill="1" applyBorder="1" applyAlignment="1" applyProtection="1">
      <alignment horizontal="center" vertical="center" wrapText="1"/>
    </xf>
    <xf numFmtId="0" fontId="20" fillId="6" borderId="11" xfId="14" applyFont="1" applyFill="1" applyBorder="1" applyAlignment="1" applyProtection="1">
      <alignment horizontal="center" vertical="center" wrapText="1"/>
    </xf>
    <xf numFmtId="0" fontId="20" fillId="6" borderId="15" xfId="14" applyFont="1" applyFill="1" applyBorder="1" applyAlignment="1" applyProtection="1">
      <alignment horizontal="center" vertical="center" wrapText="1"/>
    </xf>
    <xf numFmtId="0" fontId="20" fillId="6" borderId="17" xfId="14" applyFont="1" applyFill="1" applyBorder="1" applyAlignment="1" applyProtection="1">
      <alignment horizontal="center" vertical="center" wrapText="1"/>
    </xf>
    <xf numFmtId="0" fontId="64" fillId="12" borderId="18" xfId="0" applyFont="1" applyFill="1" applyBorder="1" applyAlignment="1">
      <alignment horizontal="center" vertical="center" wrapText="1"/>
    </xf>
    <xf numFmtId="0" fontId="64" fillId="12" borderId="19" xfId="0" applyFont="1" applyFill="1" applyBorder="1" applyAlignment="1">
      <alignment horizontal="center" vertical="center" wrapText="1"/>
    </xf>
    <xf numFmtId="0" fontId="64" fillId="12" borderId="20" xfId="0" applyFont="1" applyFill="1" applyBorder="1" applyAlignment="1">
      <alignment horizontal="center" vertical="center" wrapText="1"/>
    </xf>
  </cellXfs>
  <cellStyles count="24">
    <cellStyle name="Euro" xfId="1"/>
    <cellStyle name="Euro 2" xfId="2"/>
    <cellStyle name="Lien hypertexte" xfId="3" builtinId="8"/>
    <cellStyle name="Milliers" xfId="4" builtinId="3"/>
    <cellStyle name="Milliers 2" xfId="5"/>
    <cellStyle name="Monétaire 2" xfId="6"/>
    <cellStyle name="Monétaire 2 2" xfId="7"/>
    <cellStyle name="Normal" xfId="0" builtinId="0"/>
    <cellStyle name="Normal 2" xfId="8"/>
    <cellStyle name="Normal 3" xfId="9"/>
    <cellStyle name="Normal 3 2" xfId="10"/>
    <cellStyle name="Normal_Cadre_enquete_CA (2)" xfId="11"/>
    <cellStyle name="Normal_Liste des variables CR" xfId="12"/>
    <cellStyle name="Normal_PAGE24" xfId="13"/>
    <cellStyle name="Normal_PAGE27" xfId="14"/>
    <cellStyle name="Normal_PAGE28" xfId="15"/>
    <cellStyle name="Normal_PAGE29" xfId="16"/>
    <cellStyle name="Normal_PAGE30" xfId="17"/>
    <cellStyle name="Normal_PAGE31" xfId="18"/>
    <cellStyle name="Normal_PAGE32" xfId="19"/>
    <cellStyle name="Normal_PAGE33" xfId="20"/>
    <cellStyle name="Normal_PAGE6-1" xfId="21"/>
    <cellStyle name="Normal_Variables de référence CR" xfId="22"/>
    <cellStyle name="Pourcentage" xfId="2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19</xdr:row>
      <xdr:rowOff>190500</xdr:rowOff>
    </xdr:from>
    <xdr:to>
      <xdr:col>7</xdr:col>
      <xdr:colOff>0</xdr:colOff>
      <xdr:row>21</xdr:row>
      <xdr:rowOff>19050</xdr:rowOff>
    </xdr:to>
    <xdr:sp macro="" textlink="">
      <xdr:nvSpPr>
        <xdr:cNvPr id="105509" name="Drop Down 37" hidden="1">
          <a:extLst>
            <a:ext uri="{63B3BB69-23CF-44E3-9099-C40C66FF867C}">
              <a14:compatExt xmlns:a14="http://schemas.microsoft.com/office/drawing/2010/main" spid="_x0000_s105509"/>
            </a:ext>
            <a:ext uri="{FF2B5EF4-FFF2-40B4-BE49-F238E27FC236}">
              <a16:creationId xmlns:a16="http://schemas.microsoft.com/office/drawing/2014/main" xmlns="" id="{298EEAAA-8112-424C-8C46-FFF2B5687B6E}"/>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3524250</xdr:colOff>
      <xdr:row>23</xdr:row>
      <xdr:rowOff>180975</xdr:rowOff>
    </xdr:from>
    <xdr:to>
      <xdr:col>6</xdr:col>
      <xdr:colOff>200025</xdr:colOff>
      <xdr:row>25</xdr:row>
      <xdr:rowOff>9525</xdr:rowOff>
    </xdr:to>
    <xdr:sp macro="" textlink="">
      <xdr:nvSpPr>
        <xdr:cNvPr id="105510" name="Drop Down 38" hidden="1">
          <a:extLst>
            <a:ext uri="{63B3BB69-23CF-44E3-9099-C40C66FF867C}">
              <a14:compatExt xmlns:a14="http://schemas.microsoft.com/office/drawing/2010/main" spid="_x0000_s105510"/>
            </a:ext>
            <a:ext uri="{FF2B5EF4-FFF2-40B4-BE49-F238E27FC236}">
              <a16:creationId xmlns:a16="http://schemas.microsoft.com/office/drawing/2014/main" xmlns="" id="{F9936A30-6B72-44BA-9200-390727DED7A5}"/>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752475</xdr:colOff>
      <xdr:row>14</xdr:row>
      <xdr:rowOff>0</xdr:rowOff>
    </xdr:from>
    <xdr:to>
      <xdr:col>13</xdr:col>
      <xdr:colOff>47625</xdr:colOff>
      <xdr:row>15</xdr:row>
      <xdr:rowOff>38100</xdr:rowOff>
    </xdr:to>
    <xdr:sp macro="" textlink="">
      <xdr:nvSpPr>
        <xdr:cNvPr id="105515" name="Drop Down 43" hidden="1">
          <a:extLst>
            <a:ext uri="{63B3BB69-23CF-44E3-9099-C40C66FF867C}">
              <a14:compatExt xmlns:a14="http://schemas.microsoft.com/office/drawing/2010/main" spid="_x0000_s105515"/>
            </a:ext>
            <a:ext uri="{FF2B5EF4-FFF2-40B4-BE49-F238E27FC236}">
              <a16:creationId xmlns:a16="http://schemas.microsoft.com/office/drawing/2014/main" xmlns="" id="{64FF1096-EAFF-4B4A-B663-CA278C38EFB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5</xdr:row>
      <xdr:rowOff>0</xdr:rowOff>
    </xdr:from>
    <xdr:to>
      <xdr:col>9</xdr:col>
      <xdr:colOff>0</xdr:colOff>
      <xdr:row>5</xdr:row>
      <xdr:rowOff>6350</xdr:rowOff>
    </xdr:to>
    <xdr:sp macro="" textlink="">
      <xdr:nvSpPr>
        <xdr:cNvPr id="59399" name="Texte 38">
          <a:extLst>
            <a:ext uri="{FF2B5EF4-FFF2-40B4-BE49-F238E27FC236}">
              <a16:creationId xmlns:a16="http://schemas.microsoft.com/office/drawing/2014/main" xmlns="" id="{263572C0-8889-4862-9475-C002747F52C5}"/>
            </a:ext>
          </a:extLst>
        </xdr:cNvPr>
        <xdr:cNvSpPr>
          <a:spLocks noChangeArrowheads="1"/>
        </xdr:cNvSpPr>
      </xdr:nvSpPr>
      <xdr:spPr bwMode="auto">
        <a:xfrm>
          <a:off x="7658100" y="1552575"/>
          <a:ext cx="0" cy="95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36576" tIns="32004" rIns="36576" bIns="32004" anchor="ctr" upright="1"/>
        <a:lstStyle/>
        <a:p>
          <a:pPr algn="ctr" rtl="0">
            <a:defRPr sz="1000"/>
          </a:pPr>
          <a:r>
            <a:rPr lang="fr-FR" sz="1400" b="0" i="0" u="none" strike="noStrike" baseline="0">
              <a:solidFill>
                <a:srgbClr val="000000"/>
              </a:solidFill>
              <a:latin typeface="Tms Rmn"/>
            </a:rPr>
            <a:t>Net constaté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0</xdr:colOff>
      <xdr:row>5</xdr:row>
      <xdr:rowOff>0</xdr:rowOff>
    </xdr:from>
    <xdr:to>
      <xdr:col>9</xdr:col>
      <xdr:colOff>0</xdr:colOff>
      <xdr:row>5</xdr:row>
      <xdr:rowOff>6350</xdr:rowOff>
    </xdr:to>
    <xdr:sp macro="" textlink="">
      <xdr:nvSpPr>
        <xdr:cNvPr id="2" name="Texte 38">
          <a:extLst>
            <a:ext uri="{FF2B5EF4-FFF2-40B4-BE49-F238E27FC236}">
              <a16:creationId xmlns:a16="http://schemas.microsoft.com/office/drawing/2014/main" xmlns="" id="{F92E95D3-E8F6-4E77-BFA6-26313A1798E0}"/>
            </a:ext>
          </a:extLst>
        </xdr:cNvPr>
        <xdr:cNvSpPr>
          <a:spLocks noChangeArrowheads="1"/>
        </xdr:cNvSpPr>
      </xdr:nvSpPr>
      <xdr:spPr bwMode="auto">
        <a:xfrm>
          <a:off x="7753350" y="1828800"/>
          <a:ext cx="0" cy="95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36576" tIns="32004" rIns="36576" bIns="32004" anchor="ctr" upright="1"/>
        <a:lstStyle/>
        <a:p>
          <a:pPr algn="ctr" rtl="0">
            <a:defRPr sz="1000"/>
          </a:pPr>
          <a:r>
            <a:rPr lang="fr-FR" sz="1400" b="0" i="0" u="none" strike="noStrike" baseline="0">
              <a:solidFill>
                <a:srgbClr val="000000"/>
              </a:solidFill>
              <a:latin typeface="Tms Rmn"/>
            </a:rPr>
            <a:t>Net constaté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0</xdr:colOff>
      <xdr:row>5</xdr:row>
      <xdr:rowOff>0</xdr:rowOff>
    </xdr:from>
    <xdr:to>
      <xdr:col>9</xdr:col>
      <xdr:colOff>0</xdr:colOff>
      <xdr:row>5</xdr:row>
      <xdr:rowOff>6350</xdr:rowOff>
    </xdr:to>
    <xdr:sp macro="" textlink="">
      <xdr:nvSpPr>
        <xdr:cNvPr id="61447" name="Texte 38">
          <a:extLst>
            <a:ext uri="{FF2B5EF4-FFF2-40B4-BE49-F238E27FC236}">
              <a16:creationId xmlns:a16="http://schemas.microsoft.com/office/drawing/2014/main" xmlns="" id="{0334529A-A68E-4AE8-834B-0F4906F09EB3}"/>
            </a:ext>
          </a:extLst>
        </xdr:cNvPr>
        <xdr:cNvSpPr>
          <a:spLocks noChangeArrowheads="1"/>
        </xdr:cNvSpPr>
      </xdr:nvSpPr>
      <xdr:spPr bwMode="auto">
        <a:xfrm>
          <a:off x="7753350" y="1600200"/>
          <a:ext cx="0" cy="95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36576" tIns="32004" rIns="36576" bIns="32004" anchor="ctr" upright="1"/>
        <a:lstStyle/>
        <a:p>
          <a:pPr algn="ctr" rtl="0">
            <a:defRPr sz="1000"/>
          </a:pPr>
          <a:r>
            <a:rPr lang="fr-FR" sz="1400" b="0" i="0" u="none" strike="noStrike" baseline="0">
              <a:solidFill>
                <a:srgbClr val="000000"/>
              </a:solidFill>
              <a:latin typeface="Tms Rmn"/>
            </a:rPr>
            <a:t>Net constaté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114300</xdr:colOff>
      <xdr:row>21</xdr:row>
      <xdr:rowOff>47625</xdr:rowOff>
    </xdr:from>
    <xdr:to>
      <xdr:col>2</xdr:col>
      <xdr:colOff>619125</xdr:colOff>
      <xdr:row>22</xdr:row>
      <xdr:rowOff>114300</xdr:rowOff>
    </xdr:to>
    <xdr:sp macro="" textlink="">
      <xdr:nvSpPr>
        <xdr:cNvPr id="22245" name="Button 741" hidden="1">
          <a:extLst>
            <a:ext uri="{63B3BB69-23CF-44E3-9099-C40C66FF867C}">
              <a14:compatExt xmlns:a14="http://schemas.microsoft.com/office/drawing/2010/main" spid="_x0000_s22245"/>
            </a:ext>
            <a:ext uri="{FF2B5EF4-FFF2-40B4-BE49-F238E27FC236}">
              <a16:creationId xmlns:a16="http://schemas.microsoft.com/office/drawing/2014/main" xmlns="" id="{ED0B19BA-E7AA-4F72-B398-155BC361512D}"/>
            </a:ext>
          </a:extLst>
        </xdr:cNvPr>
        <xdr:cNvSpPr/>
      </xdr:nvSpPr>
      <xdr:spPr bwMode="auto">
        <a:xfrm>
          <a:off x="0" y="0"/>
          <a:ext cx="0" cy="0"/>
        </a:xfrm>
        <a:prstGeom prst="rect">
          <a:avLst/>
        </a:prstGeom>
        <a:noFill/>
        <a:ln w="9525">
          <a:miter lim="800000"/>
          <a:headEnd/>
          <a:tailEnd/>
        </a:ln>
      </xdr:spPr>
      <xdr:txBody>
        <a:bodyPr vertOverflow="clip" wrap="square" lIns="54864" tIns="41148" rIns="54864" bIns="41148" anchor="ctr" upright="1"/>
        <a:lstStyle/>
        <a:p>
          <a:pPr algn="ctr" rtl="0">
            <a:defRPr sz="1000"/>
          </a:pPr>
          <a:r>
            <a:rPr lang="en-US" sz="2400" b="1" i="0" u="none" strike="noStrike" baseline="0">
              <a:solidFill>
                <a:srgbClr val="000000"/>
              </a:solidFill>
              <a:latin typeface="Arial"/>
              <a:cs typeface="Arial"/>
            </a:rPr>
            <a:t>+</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6</xdr:row>
      <xdr:rowOff>0</xdr:rowOff>
    </xdr:from>
    <xdr:to>
      <xdr:col>3</xdr:col>
      <xdr:colOff>0</xdr:colOff>
      <xdr:row>6</xdr:row>
      <xdr:rowOff>0</xdr:rowOff>
    </xdr:to>
    <xdr:sp macro="" textlink="">
      <xdr:nvSpPr>
        <xdr:cNvPr id="82948" name="Texte 35">
          <a:extLst>
            <a:ext uri="{FF2B5EF4-FFF2-40B4-BE49-F238E27FC236}">
              <a16:creationId xmlns:a16="http://schemas.microsoft.com/office/drawing/2014/main" xmlns="" id="{F2000E9D-D037-44CB-B02C-5D9EC95C2B38}"/>
            </a:ext>
          </a:extLst>
        </xdr:cNvPr>
        <xdr:cNvSpPr>
          <a:spLocks noChangeArrowheads="1"/>
        </xdr:cNvSpPr>
      </xdr:nvSpPr>
      <xdr:spPr bwMode="auto">
        <a:xfrm>
          <a:off x="1238250" y="21526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fr-FR" sz="1000" b="1" i="0" u="none" strike="noStrike" baseline="0">
              <a:solidFill>
                <a:srgbClr val="000000"/>
              </a:solidFill>
              <a:latin typeface="Times New Roman"/>
              <a:cs typeface="Times New Roman"/>
            </a:rPr>
            <a:t>Total</a:t>
          </a:r>
        </a:p>
        <a:p>
          <a:pPr algn="ctr" rtl="0">
            <a:defRPr sz="1000"/>
          </a:pPr>
          <a:r>
            <a:rPr lang="fr-FR" sz="1000" b="1" i="0" u="none" strike="noStrike" baseline="0">
              <a:solidFill>
                <a:srgbClr val="000000"/>
              </a:solidFill>
              <a:latin typeface="Times New Roman"/>
              <a:cs typeface="Times New Roman"/>
            </a:rPr>
            <a:t>autorisé</a:t>
          </a:r>
        </a:p>
      </xdr:txBody>
    </xdr:sp>
    <xdr:clientData/>
  </xdr:twoCellAnchor>
  <xdr:twoCellAnchor>
    <xdr:from>
      <xdr:col>7</xdr:col>
      <xdr:colOff>0</xdr:colOff>
      <xdr:row>6</xdr:row>
      <xdr:rowOff>0</xdr:rowOff>
    </xdr:from>
    <xdr:to>
      <xdr:col>7</xdr:col>
      <xdr:colOff>0</xdr:colOff>
      <xdr:row>6</xdr:row>
      <xdr:rowOff>0</xdr:rowOff>
    </xdr:to>
    <xdr:sp macro="" textlink="">
      <xdr:nvSpPr>
        <xdr:cNvPr id="82951" name="Texte 38">
          <a:extLst>
            <a:ext uri="{FF2B5EF4-FFF2-40B4-BE49-F238E27FC236}">
              <a16:creationId xmlns:a16="http://schemas.microsoft.com/office/drawing/2014/main" xmlns="" id="{7DDBC2B8-4DDB-4CF1-9909-FA365324A6BD}"/>
            </a:ext>
          </a:extLst>
        </xdr:cNvPr>
        <xdr:cNvSpPr>
          <a:spLocks noChangeArrowheads="1"/>
        </xdr:cNvSpPr>
      </xdr:nvSpPr>
      <xdr:spPr bwMode="auto">
        <a:xfrm>
          <a:off x="6305550" y="21526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36576" tIns="32004" rIns="36576" bIns="32004" anchor="ctr" upright="1"/>
        <a:lstStyle/>
        <a:p>
          <a:pPr algn="ctr" rtl="0">
            <a:defRPr sz="1000"/>
          </a:pPr>
          <a:r>
            <a:rPr lang="fr-FR" sz="1400" b="0" i="0" u="none" strike="noStrike" baseline="0">
              <a:solidFill>
                <a:srgbClr val="000000"/>
              </a:solidFill>
              <a:latin typeface="Tms Rmn"/>
            </a:rPr>
            <a:t>Net constaté </a:t>
          </a:r>
        </a:p>
      </xdr:txBody>
    </xdr:sp>
    <xdr:clientData/>
  </xdr:twoCellAnchor>
  <xdr:twoCellAnchor editAs="oneCell">
    <xdr:from>
      <xdr:col>5</xdr:col>
      <xdr:colOff>76200</xdr:colOff>
      <xdr:row>5</xdr:row>
      <xdr:rowOff>0</xdr:rowOff>
    </xdr:from>
    <xdr:to>
      <xdr:col>5</xdr:col>
      <xdr:colOff>152400</xdr:colOff>
      <xdr:row>6</xdr:row>
      <xdr:rowOff>57150</xdr:rowOff>
    </xdr:to>
    <xdr:sp macro="" textlink="">
      <xdr:nvSpPr>
        <xdr:cNvPr id="193709" name="Text Box 28">
          <a:extLst>
            <a:ext uri="{FF2B5EF4-FFF2-40B4-BE49-F238E27FC236}">
              <a16:creationId xmlns:a16="http://schemas.microsoft.com/office/drawing/2014/main" xmlns="" id="{606AE7BE-225E-4B8B-A7C6-463149870581}"/>
            </a:ext>
          </a:extLst>
        </xdr:cNvPr>
        <xdr:cNvSpPr txBox="1">
          <a:spLocks noChangeArrowheads="1"/>
        </xdr:cNvSpPr>
      </xdr:nvSpPr>
      <xdr:spPr bwMode="auto">
        <a:xfrm>
          <a:off x="4524375" y="136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219075</xdr:colOff>
      <xdr:row>40</xdr:row>
      <xdr:rowOff>142875</xdr:rowOff>
    </xdr:from>
    <xdr:to>
      <xdr:col>2</xdr:col>
      <xdr:colOff>723900</xdr:colOff>
      <xdr:row>42</xdr:row>
      <xdr:rowOff>38100</xdr:rowOff>
    </xdr:to>
    <xdr:sp macro="" textlink="">
      <xdr:nvSpPr>
        <xdr:cNvPr id="111493" name="Button 1925" hidden="1">
          <a:extLst>
            <a:ext uri="{63B3BB69-23CF-44E3-9099-C40C66FF867C}">
              <a14:compatExt xmlns:a14="http://schemas.microsoft.com/office/drawing/2010/main" spid="_x0000_s111493"/>
            </a:ext>
            <a:ext uri="{FF2B5EF4-FFF2-40B4-BE49-F238E27FC236}">
              <a16:creationId xmlns:a16="http://schemas.microsoft.com/office/drawing/2014/main" xmlns="" id="{3349E61C-E510-436D-8113-25FB66C4E285}"/>
            </a:ext>
          </a:extLst>
        </xdr:cNvPr>
        <xdr:cNvSpPr/>
      </xdr:nvSpPr>
      <xdr:spPr bwMode="auto">
        <a:xfrm>
          <a:off x="0" y="0"/>
          <a:ext cx="0" cy="0"/>
        </a:xfrm>
        <a:prstGeom prst="rect">
          <a:avLst/>
        </a:prstGeom>
        <a:noFill/>
        <a:ln w="9525">
          <a:miter lim="800000"/>
          <a:headEnd/>
          <a:tailEnd/>
        </a:ln>
      </xdr:spPr>
      <xdr:txBody>
        <a:bodyPr vertOverflow="clip" wrap="square" lIns="54864" tIns="41148" rIns="54864" bIns="41148" anchor="ctr" upright="1"/>
        <a:lstStyle/>
        <a:p>
          <a:pPr algn="ctr" rtl="0">
            <a:defRPr sz="1000"/>
          </a:pPr>
          <a:r>
            <a:rPr lang="en-US" sz="2400" b="1" i="0" u="none" strike="noStrike" baseline="0">
              <a:solidFill>
                <a:srgbClr val="000000"/>
              </a:solidFill>
              <a:latin typeface="Arial"/>
              <a:cs typeface="Arial"/>
            </a:rPr>
            <a:t>+</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2</xdr:col>
      <xdr:colOff>104775</xdr:colOff>
      <xdr:row>88</xdr:row>
      <xdr:rowOff>104775</xdr:rowOff>
    </xdr:from>
    <xdr:to>
      <xdr:col>4</xdr:col>
      <xdr:colOff>0</xdr:colOff>
      <xdr:row>90</xdr:row>
      <xdr:rowOff>142875</xdr:rowOff>
    </xdr:to>
    <xdr:sp macro="" textlink="">
      <xdr:nvSpPr>
        <xdr:cNvPr id="129641" name="Button 1641" hidden="1">
          <a:extLst>
            <a:ext uri="{63B3BB69-23CF-44E3-9099-C40C66FF867C}">
              <a14:compatExt xmlns:a14="http://schemas.microsoft.com/office/drawing/2010/main" spid="_x0000_s129641"/>
            </a:ext>
            <a:ext uri="{FF2B5EF4-FFF2-40B4-BE49-F238E27FC236}">
              <a16:creationId xmlns:a16="http://schemas.microsoft.com/office/drawing/2014/main" xmlns="" id="{D8EBBCA3-DA19-4E17-AC61-A43EB744F8C8}"/>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Masquer les lignes vides</a:t>
          </a:r>
        </a:p>
      </xdr:txBody>
    </xdr:sp>
    <xdr:clientData fPrintsWithSheet="0"/>
  </xdr:twoCellAnchor>
  <xdr:twoCellAnchor>
    <xdr:from>
      <xdr:col>4</xdr:col>
      <xdr:colOff>76200</xdr:colOff>
      <xdr:row>88</xdr:row>
      <xdr:rowOff>95250</xdr:rowOff>
    </xdr:from>
    <xdr:to>
      <xdr:col>6</xdr:col>
      <xdr:colOff>257175</xdr:colOff>
      <xdr:row>90</xdr:row>
      <xdr:rowOff>142875</xdr:rowOff>
    </xdr:to>
    <xdr:sp macro="" textlink="">
      <xdr:nvSpPr>
        <xdr:cNvPr id="129697" name="Button 1697" hidden="1">
          <a:extLst>
            <a:ext uri="{63B3BB69-23CF-44E3-9099-C40C66FF867C}">
              <a14:compatExt xmlns:a14="http://schemas.microsoft.com/office/drawing/2010/main" spid="_x0000_s129697"/>
            </a:ext>
            <a:ext uri="{FF2B5EF4-FFF2-40B4-BE49-F238E27FC236}">
              <a16:creationId xmlns:a16="http://schemas.microsoft.com/office/drawing/2014/main" xmlns="" id="{2CDC2542-F1B9-4464-B4D6-728725FD147C}"/>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Afficher toutes les lignes</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88068" name="Texte 62">
          <a:extLst>
            <a:ext uri="{FF2B5EF4-FFF2-40B4-BE49-F238E27FC236}">
              <a16:creationId xmlns:a16="http://schemas.microsoft.com/office/drawing/2014/main" xmlns="" id="{2233CEC3-F817-4E04-898E-6B0A24F19C41}"/>
            </a:ext>
          </a:extLst>
        </xdr:cNvPr>
        <xdr:cNvSpPr>
          <a:spLocks noChangeArrowheads="1"/>
        </xdr:cNvSpPr>
      </xdr:nvSpPr>
      <xdr:spPr bwMode="auto">
        <a:xfrm>
          <a:off x="581025" y="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fr-FR" sz="1200" b="1" i="0" u="none" strike="noStrike" baseline="0">
              <a:solidFill>
                <a:srgbClr val="000000"/>
              </a:solidFill>
              <a:latin typeface="Times New Roman"/>
              <a:cs typeface="Times New Roman"/>
            </a:rPr>
            <a:t>Catégorie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19050</xdr:colOff>
      <xdr:row>154</xdr:row>
      <xdr:rowOff>95250</xdr:rowOff>
    </xdr:from>
    <xdr:to>
      <xdr:col>2</xdr:col>
      <xdr:colOff>342900</xdr:colOff>
      <xdr:row>156</xdr:row>
      <xdr:rowOff>142875</xdr:rowOff>
    </xdr:to>
    <xdr:sp macro="" textlink="">
      <xdr:nvSpPr>
        <xdr:cNvPr id="109570" name="Button 2" hidden="1">
          <a:extLst>
            <a:ext uri="{63B3BB69-23CF-44E3-9099-C40C66FF867C}">
              <a14:compatExt xmlns:a14="http://schemas.microsoft.com/office/drawing/2010/main" spid="_x0000_s109570"/>
            </a:ext>
            <a:ext uri="{FF2B5EF4-FFF2-40B4-BE49-F238E27FC236}">
              <a16:creationId xmlns:a16="http://schemas.microsoft.com/office/drawing/2014/main" xmlns="" id="{4BCA682D-A6C0-43FB-8594-CD32A214CF18}"/>
            </a:ext>
          </a:extLst>
        </xdr:cNvPr>
        <xdr:cNvSpPr/>
      </xdr:nvSpPr>
      <xdr:spPr bwMode="auto">
        <a:xfrm>
          <a:off x="0" y="0"/>
          <a:ext cx="0" cy="0"/>
        </a:xfrm>
        <a:prstGeom prst="rect">
          <a:avLst/>
        </a:prstGeom>
        <a:noFill/>
        <a:ln w="9525">
          <a:miter lim="800000"/>
          <a:headEnd/>
          <a:tailEnd/>
        </a:ln>
      </xdr:spPr>
      <xdr:txBody>
        <a:bodyPr vertOverflow="clip" wrap="square" lIns="54864" tIns="41148" rIns="54864" bIns="41148" anchor="ctr" upright="1"/>
        <a:lstStyle/>
        <a:p>
          <a:pPr algn="ctr" rtl="0">
            <a:defRPr sz="1000"/>
          </a:pPr>
          <a:r>
            <a:rPr lang="en-US" sz="2400" b="1" i="0" u="none" strike="noStrike" baseline="0">
              <a:solidFill>
                <a:srgbClr val="000000"/>
              </a:solidFill>
              <a:latin typeface="Arial"/>
              <a:cs typeface="Arial"/>
            </a:rPr>
            <a:t>+</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161925</xdr:colOff>
      <xdr:row>0</xdr:row>
      <xdr:rowOff>104775</xdr:rowOff>
    </xdr:from>
    <xdr:to>
      <xdr:col>2</xdr:col>
      <xdr:colOff>342900</xdr:colOff>
      <xdr:row>3</xdr:row>
      <xdr:rowOff>104775</xdr:rowOff>
    </xdr:to>
    <xdr:pic>
      <xdr:nvPicPr>
        <xdr:cNvPr id="158808" name="Image 2" descr="Macintosh HD:Users:bmauch01:Desktop:CNSA Signatures mails:Sources:Signat1.png">
          <a:extLst>
            <a:ext uri="{FF2B5EF4-FFF2-40B4-BE49-F238E27FC236}">
              <a16:creationId xmlns:a16="http://schemas.microsoft.com/office/drawing/2014/main" xmlns="" id="{09A8880C-5122-4C41-871E-233DA145D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04775"/>
          <a:ext cx="9429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1209675</xdr:colOff>
      <xdr:row>3</xdr:row>
      <xdr:rowOff>28575</xdr:rowOff>
    </xdr:to>
    <xdr:pic>
      <xdr:nvPicPr>
        <xdr:cNvPr id="154735" name="Image 1" descr="Macintosh HD:Users:bmauch01:Desktop:CNSA Signatures mails:Sources:Signat5.jpg">
          <a:extLst>
            <a:ext uri="{FF2B5EF4-FFF2-40B4-BE49-F238E27FC236}">
              <a16:creationId xmlns:a16="http://schemas.microsoft.com/office/drawing/2014/main" xmlns="" id="{FF5DA496-79E3-4D8A-85EA-B263D944FE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9431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19</xdr:row>
      <xdr:rowOff>85725</xdr:rowOff>
    </xdr:from>
    <xdr:to>
      <xdr:col>2</xdr:col>
      <xdr:colOff>504825</xdr:colOff>
      <xdr:row>20</xdr:row>
      <xdr:rowOff>95250</xdr:rowOff>
    </xdr:to>
    <xdr:sp macro="" textlink="">
      <xdr:nvSpPr>
        <xdr:cNvPr id="128066" name="Button 1090" hidden="1">
          <a:extLst>
            <a:ext uri="{63B3BB69-23CF-44E3-9099-C40C66FF867C}">
              <a14:compatExt xmlns:a14="http://schemas.microsoft.com/office/drawing/2010/main" spid="_x0000_s128066"/>
            </a:ext>
            <a:ext uri="{FF2B5EF4-FFF2-40B4-BE49-F238E27FC236}">
              <a16:creationId xmlns:a16="http://schemas.microsoft.com/office/drawing/2014/main" xmlns="" id="{073B4D8A-79FB-49AE-8F0C-F6EFE2463080}"/>
            </a:ext>
          </a:extLst>
        </xdr:cNvPr>
        <xdr:cNvSpPr/>
      </xdr:nvSpPr>
      <xdr:spPr bwMode="auto">
        <a:xfrm>
          <a:off x="0" y="0"/>
          <a:ext cx="0" cy="0"/>
        </a:xfrm>
        <a:prstGeom prst="rect">
          <a:avLst/>
        </a:prstGeom>
        <a:noFill/>
        <a:ln w="9525">
          <a:miter lim="800000"/>
          <a:headEnd/>
          <a:tailEnd/>
        </a:ln>
      </xdr:spPr>
      <xdr:txBody>
        <a:bodyPr vertOverflow="clip" wrap="square" lIns="54864" tIns="41148" rIns="54864" bIns="41148" anchor="ctr" upright="1"/>
        <a:lstStyle/>
        <a:p>
          <a:pPr algn="ctr" rtl="0">
            <a:defRPr sz="1000"/>
          </a:pPr>
          <a:r>
            <a:rPr lang="en-US" sz="2400" b="1" i="0" u="none" strike="noStrike" baseline="0">
              <a:solidFill>
                <a:srgbClr val="000000"/>
              </a:solidFill>
              <a:latin typeface="Arial"/>
              <a:cs typeface="Arial"/>
            </a:rPr>
            <a:t>+</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1704975</xdr:colOff>
      <xdr:row>1</xdr:row>
      <xdr:rowOff>238125</xdr:rowOff>
    </xdr:to>
    <xdr:pic>
      <xdr:nvPicPr>
        <xdr:cNvPr id="195618" name="Image 1" descr="Macintosh HD:Users:bmauch01:Desktop:CNSA Signatures mails:Sources:Signat5.jpg">
          <a:extLst>
            <a:ext uri="{FF2B5EF4-FFF2-40B4-BE49-F238E27FC236}">
              <a16:creationId xmlns:a16="http://schemas.microsoft.com/office/drawing/2014/main" xmlns="" id="{0AFD9186-8AB5-43B1-A854-EEE8C9004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18764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9525</xdr:colOff>
      <xdr:row>0</xdr:row>
      <xdr:rowOff>47625</xdr:rowOff>
    </xdr:from>
    <xdr:to>
      <xdr:col>2</xdr:col>
      <xdr:colOff>1095375</xdr:colOff>
      <xdr:row>0</xdr:row>
      <xdr:rowOff>628650</xdr:rowOff>
    </xdr:to>
    <xdr:pic>
      <xdr:nvPicPr>
        <xdr:cNvPr id="196642" name="Image 1" descr="Macintosh HD:Users:bmauch01:Desktop:CNSA Signatures mails:Sources:Signat5.jpg">
          <a:extLst>
            <a:ext uri="{FF2B5EF4-FFF2-40B4-BE49-F238E27FC236}">
              <a16:creationId xmlns:a16="http://schemas.microsoft.com/office/drawing/2014/main" xmlns="" id="{5E82C032-6274-45F7-A422-20DF27CBA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47625"/>
          <a:ext cx="18573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5</xdr:row>
      <xdr:rowOff>0</xdr:rowOff>
    </xdr:from>
    <xdr:to>
      <xdr:col>9</xdr:col>
      <xdr:colOff>0</xdr:colOff>
      <xdr:row>5</xdr:row>
      <xdr:rowOff>3175</xdr:rowOff>
    </xdr:to>
    <xdr:sp macro="" textlink="">
      <xdr:nvSpPr>
        <xdr:cNvPr id="11282" name="Texte 38">
          <a:extLst>
            <a:ext uri="{FF2B5EF4-FFF2-40B4-BE49-F238E27FC236}">
              <a16:creationId xmlns:a16="http://schemas.microsoft.com/office/drawing/2014/main" xmlns="" id="{56B6FA86-04C7-4AFC-A97A-DD82858BCBB6}"/>
            </a:ext>
          </a:extLst>
        </xdr:cNvPr>
        <xdr:cNvSpPr>
          <a:spLocks noChangeArrowheads="1"/>
        </xdr:cNvSpPr>
      </xdr:nvSpPr>
      <xdr:spPr bwMode="auto">
        <a:xfrm>
          <a:off x="7715250" y="1781175"/>
          <a:ext cx="0" cy="95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36576" tIns="32004" rIns="36576" bIns="32004" anchor="ctr" upright="1"/>
        <a:lstStyle/>
        <a:p>
          <a:pPr algn="ctr" rtl="0">
            <a:defRPr sz="1000"/>
          </a:pPr>
          <a:r>
            <a:rPr lang="fr-FR" sz="1400" b="0" i="0" u="none" strike="noStrike" baseline="0">
              <a:solidFill>
                <a:srgbClr val="000000"/>
              </a:solidFill>
              <a:latin typeface="Tms Rmn"/>
            </a:rPr>
            <a:t>Net constaté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5</xdr:row>
      <xdr:rowOff>0</xdr:rowOff>
    </xdr:from>
    <xdr:to>
      <xdr:col>9</xdr:col>
      <xdr:colOff>0</xdr:colOff>
      <xdr:row>5</xdr:row>
      <xdr:rowOff>6350</xdr:rowOff>
    </xdr:to>
    <xdr:sp macro="" textlink="">
      <xdr:nvSpPr>
        <xdr:cNvPr id="49159" name="Texte 38">
          <a:extLst>
            <a:ext uri="{FF2B5EF4-FFF2-40B4-BE49-F238E27FC236}">
              <a16:creationId xmlns:a16="http://schemas.microsoft.com/office/drawing/2014/main" xmlns="" id="{FAD1C10D-3401-45A1-A756-CAC2E8FB497C}"/>
            </a:ext>
          </a:extLst>
        </xdr:cNvPr>
        <xdr:cNvSpPr>
          <a:spLocks noChangeArrowheads="1"/>
        </xdr:cNvSpPr>
      </xdr:nvSpPr>
      <xdr:spPr bwMode="auto">
        <a:xfrm>
          <a:off x="7705725" y="1581150"/>
          <a:ext cx="0" cy="95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36576" tIns="32004" rIns="36576" bIns="32004" anchor="ctr" upright="1"/>
        <a:lstStyle/>
        <a:p>
          <a:pPr algn="ctr" rtl="0">
            <a:defRPr sz="1000"/>
          </a:pPr>
          <a:r>
            <a:rPr lang="fr-FR" sz="1400" b="0" i="0" u="none" strike="noStrike" baseline="0">
              <a:solidFill>
                <a:srgbClr val="000000"/>
              </a:solidFill>
              <a:latin typeface="Tms Rmn"/>
            </a:rPr>
            <a:t>Net constaté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5</xdr:row>
      <xdr:rowOff>0</xdr:rowOff>
    </xdr:from>
    <xdr:to>
      <xdr:col>9</xdr:col>
      <xdr:colOff>0</xdr:colOff>
      <xdr:row>5</xdr:row>
      <xdr:rowOff>6350</xdr:rowOff>
    </xdr:to>
    <xdr:sp macro="" textlink="">
      <xdr:nvSpPr>
        <xdr:cNvPr id="50183" name="Texte 38">
          <a:extLst>
            <a:ext uri="{FF2B5EF4-FFF2-40B4-BE49-F238E27FC236}">
              <a16:creationId xmlns:a16="http://schemas.microsoft.com/office/drawing/2014/main" xmlns="" id="{A3907B10-B7C5-44CB-96FD-1A8A95F08D4C}"/>
            </a:ext>
          </a:extLst>
        </xdr:cNvPr>
        <xdr:cNvSpPr>
          <a:spLocks noChangeArrowheads="1"/>
        </xdr:cNvSpPr>
      </xdr:nvSpPr>
      <xdr:spPr bwMode="auto">
        <a:xfrm>
          <a:off x="7877175" y="1581150"/>
          <a:ext cx="0" cy="95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36576" tIns="32004" rIns="36576" bIns="32004" anchor="ctr" upright="1"/>
        <a:lstStyle/>
        <a:p>
          <a:pPr algn="ctr" rtl="0">
            <a:defRPr sz="1000"/>
          </a:pPr>
          <a:r>
            <a:rPr lang="fr-FR" sz="1400" b="0" i="0" u="none" strike="noStrike" baseline="0">
              <a:solidFill>
                <a:srgbClr val="000000"/>
              </a:solidFill>
              <a:latin typeface="Tms Rmn"/>
            </a:rPr>
            <a:t>Net constaté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5</xdr:row>
      <xdr:rowOff>0</xdr:rowOff>
    </xdr:from>
    <xdr:to>
      <xdr:col>9</xdr:col>
      <xdr:colOff>0</xdr:colOff>
      <xdr:row>5</xdr:row>
      <xdr:rowOff>6350</xdr:rowOff>
    </xdr:to>
    <xdr:sp macro="" textlink="">
      <xdr:nvSpPr>
        <xdr:cNvPr id="51207" name="Texte 38">
          <a:extLst>
            <a:ext uri="{FF2B5EF4-FFF2-40B4-BE49-F238E27FC236}">
              <a16:creationId xmlns:a16="http://schemas.microsoft.com/office/drawing/2014/main" xmlns="" id="{2CC2290E-CC30-45D5-8699-15F2BCFA1E87}"/>
            </a:ext>
          </a:extLst>
        </xdr:cNvPr>
        <xdr:cNvSpPr>
          <a:spLocks noChangeArrowheads="1"/>
        </xdr:cNvSpPr>
      </xdr:nvSpPr>
      <xdr:spPr bwMode="auto">
        <a:xfrm>
          <a:off x="7848600" y="1543050"/>
          <a:ext cx="0" cy="95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36576" tIns="32004" rIns="36576" bIns="32004" anchor="ctr" upright="1"/>
        <a:lstStyle/>
        <a:p>
          <a:pPr algn="ctr" rtl="0">
            <a:defRPr sz="1000"/>
          </a:pPr>
          <a:r>
            <a:rPr lang="fr-FR" sz="1400" b="0" i="0" u="none" strike="noStrike" baseline="0">
              <a:solidFill>
                <a:srgbClr val="000000"/>
              </a:solidFill>
              <a:latin typeface="Tms Rmn"/>
            </a:rPr>
            <a:t>Net constaté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5</xdr:row>
      <xdr:rowOff>0</xdr:rowOff>
    </xdr:from>
    <xdr:to>
      <xdr:col>9</xdr:col>
      <xdr:colOff>0</xdr:colOff>
      <xdr:row>5</xdr:row>
      <xdr:rowOff>6350</xdr:rowOff>
    </xdr:to>
    <xdr:sp macro="" textlink="">
      <xdr:nvSpPr>
        <xdr:cNvPr id="57351" name="Texte 38">
          <a:extLst>
            <a:ext uri="{FF2B5EF4-FFF2-40B4-BE49-F238E27FC236}">
              <a16:creationId xmlns:a16="http://schemas.microsoft.com/office/drawing/2014/main" xmlns="" id="{730C1998-8FDE-4009-9C81-040AB1173C6F}"/>
            </a:ext>
          </a:extLst>
        </xdr:cNvPr>
        <xdr:cNvSpPr>
          <a:spLocks noChangeArrowheads="1"/>
        </xdr:cNvSpPr>
      </xdr:nvSpPr>
      <xdr:spPr bwMode="auto">
        <a:xfrm>
          <a:off x="7705725" y="1647825"/>
          <a:ext cx="0" cy="95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36576" tIns="32004" rIns="36576" bIns="32004" anchor="ctr" upright="1"/>
        <a:lstStyle/>
        <a:p>
          <a:pPr algn="ctr" rtl="0">
            <a:defRPr sz="1000"/>
          </a:pPr>
          <a:r>
            <a:rPr lang="fr-FR" sz="1400" b="0" i="0" u="none" strike="noStrike" baseline="0">
              <a:solidFill>
                <a:srgbClr val="000000"/>
              </a:solidFill>
              <a:latin typeface="Tms Rmn"/>
            </a:rPr>
            <a:t>Net constaté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5</xdr:row>
      <xdr:rowOff>0</xdr:rowOff>
    </xdr:from>
    <xdr:to>
      <xdr:col>9</xdr:col>
      <xdr:colOff>0</xdr:colOff>
      <xdr:row>5</xdr:row>
      <xdr:rowOff>6350</xdr:rowOff>
    </xdr:to>
    <xdr:sp macro="" textlink="">
      <xdr:nvSpPr>
        <xdr:cNvPr id="53255" name="Texte 38">
          <a:extLst>
            <a:ext uri="{FF2B5EF4-FFF2-40B4-BE49-F238E27FC236}">
              <a16:creationId xmlns:a16="http://schemas.microsoft.com/office/drawing/2014/main" xmlns="" id="{DBB72D77-213E-495D-807C-204BA3453C2D}"/>
            </a:ext>
          </a:extLst>
        </xdr:cNvPr>
        <xdr:cNvSpPr>
          <a:spLocks noChangeArrowheads="1"/>
        </xdr:cNvSpPr>
      </xdr:nvSpPr>
      <xdr:spPr bwMode="auto">
        <a:xfrm>
          <a:off x="7667625" y="1562100"/>
          <a:ext cx="0" cy="95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36576" tIns="32004" rIns="36576" bIns="32004" anchor="ctr" upright="1"/>
        <a:lstStyle/>
        <a:p>
          <a:pPr algn="ctr" rtl="0">
            <a:defRPr sz="1000"/>
          </a:pPr>
          <a:r>
            <a:rPr lang="fr-FR" sz="1400" b="0" i="0" u="none" strike="noStrike" baseline="0">
              <a:solidFill>
                <a:srgbClr val="000000"/>
              </a:solidFill>
              <a:latin typeface="Tms Rmn"/>
            </a:rPr>
            <a:t>Net constaté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xdr:row>
      <xdr:rowOff>0</xdr:rowOff>
    </xdr:from>
    <xdr:to>
      <xdr:col>9</xdr:col>
      <xdr:colOff>0</xdr:colOff>
      <xdr:row>5</xdr:row>
      <xdr:rowOff>6350</xdr:rowOff>
    </xdr:to>
    <xdr:sp macro="" textlink="">
      <xdr:nvSpPr>
        <xdr:cNvPr id="58375" name="Texte 38">
          <a:extLst>
            <a:ext uri="{FF2B5EF4-FFF2-40B4-BE49-F238E27FC236}">
              <a16:creationId xmlns:a16="http://schemas.microsoft.com/office/drawing/2014/main" xmlns="" id="{64902A82-348B-4A57-9290-B9875888DE16}"/>
            </a:ext>
          </a:extLst>
        </xdr:cNvPr>
        <xdr:cNvSpPr>
          <a:spLocks noChangeArrowheads="1"/>
        </xdr:cNvSpPr>
      </xdr:nvSpPr>
      <xdr:spPr bwMode="auto">
        <a:xfrm>
          <a:off x="7848600" y="1600200"/>
          <a:ext cx="0" cy="95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36576" tIns="32004" rIns="36576" bIns="32004" anchor="ctr" upright="1"/>
        <a:lstStyle/>
        <a:p>
          <a:pPr algn="ctr" rtl="0">
            <a:defRPr sz="1000"/>
          </a:pPr>
          <a:r>
            <a:rPr lang="fr-FR" sz="1400" b="0" i="0" u="none" strike="noStrike" baseline="0">
              <a:solidFill>
                <a:srgbClr val="000000"/>
              </a:solidFill>
              <a:latin typeface="Tms Rmn"/>
            </a:rPr>
            <a:t>Net constaté </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46.bin"/><Relationship Id="rId1" Type="http://schemas.openxmlformats.org/officeDocument/2006/relationships/hyperlink" Target="https://www.cnsa.fr/accompagnement-en-etablissement-et-service/reformes-tarifaires/reforme-tarifaire-des-etablissements-pour-personnes-handicapees" TargetMode="Externa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B1:D124"/>
  <sheetViews>
    <sheetView topLeftCell="A10" workbookViewId="0">
      <selection activeCell="B130" sqref="B130"/>
    </sheetView>
  </sheetViews>
  <sheetFormatPr baseColWidth="10" defaultColWidth="11.5703125" defaultRowHeight="12.75"/>
  <cols>
    <col min="1" max="1" width="11.5703125" style="37"/>
    <col min="2" max="2" width="44.5703125" style="37" customWidth="1"/>
    <col min="3" max="3" width="30.42578125" style="37" customWidth="1"/>
    <col min="4" max="4" width="44.140625" style="37" customWidth="1"/>
    <col min="5" max="16384" width="11.5703125" style="37"/>
  </cols>
  <sheetData>
    <row r="1" spans="2:4" ht="13.5" thickBot="1"/>
    <row r="2" spans="2:4" ht="13.5" thickBot="1">
      <c r="B2" s="1074" t="s">
        <v>0</v>
      </c>
      <c r="C2" s="1075"/>
      <c r="D2" s="1076"/>
    </row>
    <row r="3" spans="2:4">
      <c r="B3" s="220"/>
      <c r="C3" s="220"/>
      <c r="D3" s="220"/>
    </row>
    <row r="4" spans="2:4">
      <c r="B4" s="221" t="s">
        <v>1</v>
      </c>
      <c r="C4" s="221" t="s">
        <v>2</v>
      </c>
      <c r="D4" s="221"/>
    </row>
    <row r="5" spans="2:4">
      <c r="B5" s="221" t="s">
        <v>3</v>
      </c>
      <c r="C5" s="221" t="s">
        <v>4</v>
      </c>
      <c r="D5" s="222"/>
    </row>
    <row r="6" spans="2:4">
      <c r="B6" s="221" t="s">
        <v>5</v>
      </c>
      <c r="C6" s="221" t="s">
        <v>6</v>
      </c>
      <c r="D6" s="222"/>
    </row>
    <row r="7" spans="2:4">
      <c r="B7" s="221" t="s">
        <v>7</v>
      </c>
      <c r="C7" s="221" t="s">
        <v>8</v>
      </c>
      <c r="D7" s="222"/>
    </row>
    <row r="8" spans="2:4">
      <c r="B8" s="221" t="s">
        <v>9</v>
      </c>
      <c r="C8" s="221" t="s">
        <v>10</v>
      </c>
      <c r="D8" s="222"/>
    </row>
    <row r="9" spans="2:4">
      <c r="B9" s="221" t="s">
        <v>11</v>
      </c>
      <c r="C9" s="221" t="s">
        <v>12</v>
      </c>
      <c r="D9" s="222"/>
    </row>
    <row r="10" spans="2:4">
      <c r="B10" s="221" t="s">
        <v>13</v>
      </c>
      <c r="C10" s="221" t="s">
        <v>14</v>
      </c>
      <c r="D10" s="222"/>
    </row>
    <row r="11" spans="2:4">
      <c r="B11" s="221"/>
      <c r="C11" s="221"/>
      <c r="D11" s="222"/>
    </row>
    <row r="12" spans="2:4">
      <c r="B12" s="221" t="s">
        <v>15</v>
      </c>
      <c r="C12" s="221" t="s">
        <v>16</v>
      </c>
      <c r="D12" s="222"/>
    </row>
    <row r="13" spans="2:4">
      <c r="B13" s="221" t="s">
        <v>17</v>
      </c>
      <c r="C13" s="221" t="s">
        <v>18</v>
      </c>
      <c r="D13" s="222"/>
    </row>
    <row r="14" spans="2:4">
      <c r="B14" s="221" t="s">
        <v>19</v>
      </c>
      <c r="C14" s="221" t="s">
        <v>20</v>
      </c>
      <c r="D14" s="222"/>
    </row>
    <row r="15" spans="2:4">
      <c r="B15" s="221"/>
      <c r="C15" s="221"/>
      <c r="D15" s="222"/>
    </row>
    <row r="16" spans="2:4">
      <c r="B16" s="221" t="s">
        <v>21</v>
      </c>
      <c r="C16" s="221" t="s">
        <v>22</v>
      </c>
      <c r="D16" s="222"/>
    </row>
    <row r="17" spans="2:4">
      <c r="B17" s="221" t="s">
        <v>23</v>
      </c>
      <c r="C17" s="221" t="s">
        <v>24</v>
      </c>
      <c r="D17" s="222"/>
    </row>
    <row r="18" spans="2:4">
      <c r="B18" s="221" t="s">
        <v>25</v>
      </c>
      <c r="C18" s="221" t="s">
        <v>26</v>
      </c>
      <c r="D18" s="222"/>
    </row>
    <row r="19" spans="2:4">
      <c r="B19" s="221" t="s">
        <v>27</v>
      </c>
      <c r="C19" s="221" t="s">
        <v>28</v>
      </c>
      <c r="D19" s="222"/>
    </row>
    <row r="20" spans="2:4">
      <c r="B20" s="221" t="s">
        <v>29</v>
      </c>
      <c r="C20" s="221" t="s">
        <v>30</v>
      </c>
      <c r="D20" s="222"/>
    </row>
    <row r="21" spans="2:4">
      <c r="B21" s="221" t="s">
        <v>31</v>
      </c>
      <c r="C21" s="221" t="s">
        <v>32</v>
      </c>
      <c r="D21" s="222"/>
    </row>
    <row r="22" spans="2:4">
      <c r="B22" s="221" t="s">
        <v>33</v>
      </c>
      <c r="C22" s="221" t="s">
        <v>34</v>
      </c>
      <c r="D22" s="222"/>
    </row>
    <row r="23" spans="2:4">
      <c r="B23" s="221" t="s">
        <v>35</v>
      </c>
      <c r="C23" s="221" t="s">
        <v>36</v>
      </c>
      <c r="D23" s="222"/>
    </row>
    <row r="24" spans="2:4">
      <c r="B24" s="221" t="s">
        <v>37</v>
      </c>
      <c r="C24" s="221" t="s">
        <v>38</v>
      </c>
      <c r="D24" s="222"/>
    </row>
    <row r="25" spans="2:4">
      <c r="B25" s="221" t="s">
        <v>39</v>
      </c>
      <c r="C25" s="221" t="s">
        <v>40</v>
      </c>
      <c r="D25" s="222"/>
    </row>
    <row r="26" spans="2:4">
      <c r="B26" s="221" t="s">
        <v>41</v>
      </c>
      <c r="C26" s="221" t="s">
        <v>42</v>
      </c>
      <c r="D26" s="222"/>
    </row>
    <row r="27" spans="2:4">
      <c r="B27" s="221" t="s">
        <v>43</v>
      </c>
      <c r="C27" s="221" t="s">
        <v>44</v>
      </c>
      <c r="D27" s="222"/>
    </row>
    <row r="28" spans="2:4">
      <c r="B28" s="221" t="s">
        <v>45</v>
      </c>
      <c r="C28" s="221" t="s">
        <v>46</v>
      </c>
      <c r="D28" s="222"/>
    </row>
    <row r="29" spans="2:4">
      <c r="B29" s="221" t="s">
        <v>47</v>
      </c>
      <c r="C29" s="221" t="s">
        <v>48</v>
      </c>
      <c r="D29" s="222"/>
    </row>
    <row r="30" spans="2:4">
      <c r="B30" s="221" t="s">
        <v>49</v>
      </c>
      <c r="C30" s="221" t="s">
        <v>50</v>
      </c>
      <c r="D30" s="222"/>
    </row>
    <row r="31" spans="2:4">
      <c r="B31" s="221" t="s">
        <v>51</v>
      </c>
      <c r="C31" s="221" t="s">
        <v>52</v>
      </c>
      <c r="D31" s="222"/>
    </row>
    <row r="32" spans="2:4">
      <c r="B32" s="221" t="s">
        <v>53</v>
      </c>
      <c r="C32" s="221" t="s">
        <v>52</v>
      </c>
      <c r="D32" s="222"/>
    </row>
    <row r="33" spans="2:4">
      <c r="B33" s="221" t="s">
        <v>54</v>
      </c>
      <c r="C33" s="221" t="s">
        <v>55</v>
      </c>
      <c r="D33" s="222"/>
    </row>
    <row r="34" spans="2:4">
      <c r="B34" s="221"/>
      <c r="C34" s="221"/>
      <c r="D34" s="222"/>
    </row>
    <row r="35" spans="2:4">
      <c r="B35" s="221" t="s">
        <v>56</v>
      </c>
      <c r="C35" s="221" t="s">
        <v>57</v>
      </c>
      <c r="D35" s="222"/>
    </row>
    <row r="36" spans="2:4">
      <c r="B36" s="221" t="s">
        <v>58</v>
      </c>
      <c r="C36" s="221" t="s">
        <v>59</v>
      </c>
      <c r="D36" s="222"/>
    </row>
    <row r="37" spans="2:4">
      <c r="B37" s="221" t="s">
        <v>60</v>
      </c>
      <c r="C37" s="221" t="s">
        <v>61</v>
      </c>
      <c r="D37" s="222"/>
    </row>
    <row r="38" spans="2:4">
      <c r="B38" s="221" t="s">
        <v>62</v>
      </c>
      <c r="C38" s="221" t="s">
        <v>61</v>
      </c>
      <c r="D38" s="222"/>
    </row>
    <row r="39" spans="2:4">
      <c r="B39" s="221"/>
      <c r="C39" s="221"/>
      <c r="D39" s="222"/>
    </row>
    <row r="40" spans="2:4">
      <c r="B40" s="221" t="s">
        <v>63</v>
      </c>
      <c r="C40" s="221" t="s">
        <v>64</v>
      </c>
      <c r="D40" s="222"/>
    </row>
    <row r="41" spans="2:4">
      <c r="B41" s="221" t="s">
        <v>65</v>
      </c>
      <c r="C41" s="221" t="s">
        <v>66</v>
      </c>
      <c r="D41" s="222"/>
    </row>
    <row r="42" spans="2:4">
      <c r="B42" s="221" t="s">
        <v>67</v>
      </c>
      <c r="C42" s="221" t="s">
        <v>68</v>
      </c>
      <c r="D42" s="222"/>
    </row>
    <row r="43" spans="2:4">
      <c r="B43" s="221" t="s">
        <v>69</v>
      </c>
      <c r="C43" s="221" t="s">
        <v>70</v>
      </c>
      <c r="D43" s="222"/>
    </row>
    <row r="44" spans="2:4">
      <c r="B44" s="221" t="s">
        <v>71</v>
      </c>
      <c r="C44" s="221" t="s">
        <v>72</v>
      </c>
      <c r="D44" s="222"/>
    </row>
    <row r="45" spans="2:4">
      <c r="B45" s="221" t="s">
        <v>73</v>
      </c>
      <c r="C45" s="221" t="s">
        <v>74</v>
      </c>
      <c r="D45" s="222"/>
    </row>
    <row r="46" spans="2:4">
      <c r="B46" s="221" t="s">
        <v>75</v>
      </c>
      <c r="C46" s="221" t="s">
        <v>76</v>
      </c>
      <c r="D46" s="222"/>
    </row>
    <row r="47" spans="2:4">
      <c r="B47" s="221" t="s">
        <v>77</v>
      </c>
      <c r="C47" s="221" t="s">
        <v>78</v>
      </c>
      <c r="D47" s="222"/>
    </row>
    <row r="48" spans="2:4">
      <c r="B48" s="221" t="s">
        <v>79</v>
      </c>
      <c r="C48" s="221" t="s">
        <v>80</v>
      </c>
      <c r="D48" s="222"/>
    </row>
    <row r="49" spans="2:4">
      <c r="B49" s="221" t="s">
        <v>81</v>
      </c>
      <c r="C49" s="221" t="s">
        <v>82</v>
      </c>
      <c r="D49" s="222"/>
    </row>
    <row r="50" spans="2:4">
      <c r="B50" s="221" t="s">
        <v>83</v>
      </c>
      <c r="C50" s="221" t="s">
        <v>84</v>
      </c>
      <c r="D50" s="222"/>
    </row>
    <row r="51" spans="2:4">
      <c r="B51" s="221" t="s">
        <v>85</v>
      </c>
      <c r="C51" s="221" t="s">
        <v>86</v>
      </c>
      <c r="D51" s="222"/>
    </row>
    <row r="52" spans="2:4">
      <c r="B52" s="221"/>
      <c r="C52" s="221"/>
      <c r="D52" s="222"/>
    </row>
    <row r="53" spans="2:4">
      <c r="B53" s="221" t="s">
        <v>87</v>
      </c>
      <c r="C53" s="221" t="s">
        <v>88</v>
      </c>
      <c r="D53" s="222"/>
    </row>
    <row r="54" spans="2:4">
      <c r="B54" s="221" t="s">
        <v>89</v>
      </c>
      <c r="C54" s="221" t="s">
        <v>90</v>
      </c>
      <c r="D54" s="222"/>
    </row>
    <row r="55" spans="2:4">
      <c r="B55" s="221" t="s">
        <v>91</v>
      </c>
      <c r="C55" s="221" t="s">
        <v>92</v>
      </c>
      <c r="D55" s="222"/>
    </row>
    <row r="56" spans="2:4">
      <c r="B56" s="221" t="s">
        <v>93</v>
      </c>
      <c r="C56" s="221" t="s">
        <v>94</v>
      </c>
      <c r="D56" s="222"/>
    </row>
    <row r="57" spans="2:4">
      <c r="B57" s="221" t="s">
        <v>95</v>
      </c>
      <c r="C57" s="221" t="s">
        <v>96</v>
      </c>
      <c r="D57" s="222"/>
    </row>
    <row r="58" spans="2:4">
      <c r="B58" s="221" t="s">
        <v>97</v>
      </c>
      <c r="C58" s="221" t="s">
        <v>98</v>
      </c>
      <c r="D58" s="222"/>
    </row>
    <row r="59" spans="2:4">
      <c r="B59" s="221" t="s">
        <v>99</v>
      </c>
      <c r="C59" s="221" t="s">
        <v>100</v>
      </c>
      <c r="D59" s="222"/>
    </row>
    <row r="60" spans="2:4">
      <c r="B60" s="221" t="s">
        <v>101</v>
      </c>
      <c r="C60" s="221" t="s">
        <v>102</v>
      </c>
      <c r="D60" s="222"/>
    </row>
    <row r="61" spans="2:4">
      <c r="B61" s="221" t="s">
        <v>103</v>
      </c>
      <c r="C61" s="221" t="s">
        <v>104</v>
      </c>
      <c r="D61" s="222"/>
    </row>
    <row r="62" spans="2:4">
      <c r="B62" s="221" t="s">
        <v>105</v>
      </c>
      <c r="C62" s="221" t="s">
        <v>106</v>
      </c>
      <c r="D62" s="222"/>
    </row>
    <row r="63" spans="2:4">
      <c r="B63" s="221" t="s">
        <v>107</v>
      </c>
      <c r="C63" s="221" t="s">
        <v>108</v>
      </c>
      <c r="D63" s="222"/>
    </row>
    <row r="64" spans="2:4">
      <c r="B64" s="221" t="s">
        <v>109</v>
      </c>
      <c r="C64" s="221" t="s">
        <v>110</v>
      </c>
      <c r="D64" s="222"/>
    </row>
    <row r="65" spans="2:4">
      <c r="B65" s="221" t="s">
        <v>111</v>
      </c>
      <c r="C65" s="221" t="s">
        <v>112</v>
      </c>
      <c r="D65" s="222"/>
    </row>
    <row r="66" spans="2:4">
      <c r="B66" s="221" t="s">
        <v>113</v>
      </c>
      <c r="C66" s="221" t="s">
        <v>114</v>
      </c>
      <c r="D66" s="222"/>
    </row>
    <row r="67" spans="2:4">
      <c r="B67" s="221" t="s">
        <v>115</v>
      </c>
      <c r="C67" s="221" t="s">
        <v>116</v>
      </c>
      <c r="D67" s="222"/>
    </row>
    <row r="68" spans="2:4">
      <c r="B68" s="221" t="s">
        <v>117</v>
      </c>
      <c r="C68" s="221" t="s">
        <v>118</v>
      </c>
      <c r="D68" s="222"/>
    </row>
    <row r="69" spans="2:4">
      <c r="B69" s="221" t="s">
        <v>119</v>
      </c>
      <c r="C69" s="221" t="s">
        <v>120</v>
      </c>
      <c r="D69" s="222"/>
    </row>
    <row r="70" spans="2:4">
      <c r="B70" s="221" t="s">
        <v>121</v>
      </c>
      <c r="C70" s="221" t="s">
        <v>122</v>
      </c>
      <c r="D70" s="222"/>
    </row>
    <row r="71" spans="2:4">
      <c r="B71" s="221" t="s">
        <v>123</v>
      </c>
      <c r="C71" s="221" t="s">
        <v>124</v>
      </c>
      <c r="D71" s="222"/>
    </row>
    <row r="72" spans="2:4">
      <c r="B72" s="221" t="s">
        <v>125</v>
      </c>
      <c r="C72" s="221" t="s">
        <v>126</v>
      </c>
      <c r="D72" s="222"/>
    </row>
    <row r="73" spans="2:4">
      <c r="B73" s="221" t="s">
        <v>127</v>
      </c>
      <c r="C73" s="221" t="s">
        <v>128</v>
      </c>
      <c r="D73" s="222"/>
    </row>
    <row r="74" spans="2:4">
      <c r="B74" s="221" t="s">
        <v>129</v>
      </c>
      <c r="C74" s="221" t="s">
        <v>130</v>
      </c>
      <c r="D74" s="222"/>
    </row>
    <row r="75" spans="2:4">
      <c r="B75" s="221" t="s">
        <v>131</v>
      </c>
      <c r="C75" s="221" t="s">
        <v>132</v>
      </c>
      <c r="D75" s="222"/>
    </row>
    <row r="76" spans="2:4">
      <c r="B76" s="223" t="s">
        <v>133</v>
      </c>
      <c r="C76" s="223" t="s">
        <v>134</v>
      </c>
      <c r="D76" s="222"/>
    </row>
    <row r="77" spans="2:4">
      <c r="B77" s="221" t="s">
        <v>135</v>
      </c>
      <c r="C77" s="221" t="s">
        <v>136</v>
      </c>
      <c r="D77" s="222"/>
    </row>
    <row r="78" spans="2:4">
      <c r="B78" s="221" t="s">
        <v>137</v>
      </c>
      <c r="C78" s="221" t="s">
        <v>138</v>
      </c>
      <c r="D78" s="222"/>
    </row>
    <row r="79" spans="2:4">
      <c r="B79" s="221" t="s">
        <v>139</v>
      </c>
      <c r="C79" s="221" t="s">
        <v>140</v>
      </c>
      <c r="D79" s="222"/>
    </row>
    <row r="80" spans="2:4">
      <c r="B80" s="221" t="s">
        <v>141</v>
      </c>
      <c r="C80" s="221" t="s">
        <v>142</v>
      </c>
      <c r="D80" s="222"/>
    </row>
    <row r="81" spans="2:4">
      <c r="B81" s="221" t="s">
        <v>143</v>
      </c>
      <c r="C81" s="221" t="s">
        <v>144</v>
      </c>
      <c r="D81" s="222"/>
    </row>
    <row r="82" spans="2:4">
      <c r="B82" s="221" t="s">
        <v>145</v>
      </c>
      <c r="C82" s="221" t="s">
        <v>146</v>
      </c>
      <c r="D82" s="222"/>
    </row>
    <row r="83" spans="2:4">
      <c r="B83" s="221" t="s">
        <v>147</v>
      </c>
      <c r="C83" s="221" t="s">
        <v>148</v>
      </c>
      <c r="D83" s="222"/>
    </row>
    <row r="84" spans="2:4">
      <c r="B84" s="221" t="s">
        <v>149</v>
      </c>
      <c r="C84" s="221" t="s">
        <v>150</v>
      </c>
      <c r="D84" s="222"/>
    </row>
    <row r="85" spans="2:4">
      <c r="B85" s="221"/>
      <c r="C85" s="221"/>
      <c r="D85" s="222"/>
    </row>
    <row r="86" spans="2:4">
      <c r="B86" s="221" t="s">
        <v>151</v>
      </c>
      <c r="C86" s="221" t="s">
        <v>152</v>
      </c>
      <c r="D86" s="222"/>
    </row>
    <row r="87" spans="2:4">
      <c r="B87" s="221" t="s">
        <v>153</v>
      </c>
      <c r="C87" s="221" t="s">
        <v>154</v>
      </c>
      <c r="D87" s="222"/>
    </row>
    <row r="88" spans="2:4">
      <c r="B88" s="221" t="s">
        <v>155</v>
      </c>
      <c r="C88" s="221" t="s">
        <v>156</v>
      </c>
      <c r="D88" s="222"/>
    </row>
    <row r="89" spans="2:4">
      <c r="B89" s="221" t="s">
        <v>157</v>
      </c>
      <c r="C89" s="221" t="s">
        <v>158</v>
      </c>
      <c r="D89" s="222"/>
    </row>
    <row r="90" spans="2:4">
      <c r="B90" s="221" t="s">
        <v>159</v>
      </c>
      <c r="C90" s="221" t="s">
        <v>160</v>
      </c>
      <c r="D90" s="222"/>
    </row>
    <row r="91" spans="2:4">
      <c r="B91" s="221" t="s">
        <v>161</v>
      </c>
      <c r="C91" s="221" t="s">
        <v>162</v>
      </c>
      <c r="D91" s="222"/>
    </row>
    <row r="92" spans="2:4">
      <c r="B92" s="221"/>
      <c r="C92" s="221"/>
      <c r="D92" s="222"/>
    </row>
    <row r="93" spans="2:4">
      <c r="B93" s="221" t="s">
        <v>163</v>
      </c>
      <c r="C93" s="221" t="s">
        <v>164</v>
      </c>
      <c r="D93" s="222"/>
    </row>
    <row r="94" spans="2:4">
      <c r="B94" s="221" t="s">
        <v>165</v>
      </c>
      <c r="C94" s="221" t="s">
        <v>166</v>
      </c>
      <c r="D94" s="222"/>
    </row>
    <row r="95" spans="2:4">
      <c r="B95" s="221" t="s">
        <v>167</v>
      </c>
      <c r="C95" s="221" t="s">
        <v>168</v>
      </c>
      <c r="D95" s="222"/>
    </row>
    <row r="96" spans="2:4">
      <c r="B96" s="221" t="s">
        <v>169</v>
      </c>
      <c r="C96" s="221" t="s">
        <v>170</v>
      </c>
      <c r="D96" s="222"/>
    </row>
    <row r="97" spans="2:4">
      <c r="B97" s="221" t="s">
        <v>171</v>
      </c>
      <c r="C97" s="221" t="s">
        <v>172</v>
      </c>
      <c r="D97" s="222"/>
    </row>
    <row r="98" spans="2:4">
      <c r="B98" s="221" t="s">
        <v>173</v>
      </c>
      <c r="C98" s="221" t="s">
        <v>174</v>
      </c>
      <c r="D98" s="222"/>
    </row>
    <row r="99" spans="2:4">
      <c r="B99" s="221" t="s">
        <v>175</v>
      </c>
      <c r="C99" s="221" t="s">
        <v>176</v>
      </c>
      <c r="D99" s="222"/>
    </row>
    <row r="100" spans="2:4">
      <c r="B100" s="221" t="s">
        <v>177</v>
      </c>
      <c r="C100" s="221" t="s">
        <v>178</v>
      </c>
      <c r="D100" s="222"/>
    </row>
    <row r="101" spans="2:4">
      <c r="B101" s="221" t="s">
        <v>179</v>
      </c>
      <c r="C101" s="221" t="s">
        <v>180</v>
      </c>
      <c r="D101" s="222"/>
    </row>
    <row r="102" spans="2:4">
      <c r="B102" s="221" t="s">
        <v>181</v>
      </c>
      <c r="C102" s="221" t="s">
        <v>180</v>
      </c>
      <c r="D102" s="222"/>
    </row>
    <row r="103" spans="2:4">
      <c r="B103" s="221" t="s">
        <v>182</v>
      </c>
      <c r="C103" s="221" t="s">
        <v>183</v>
      </c>
      <c r="D103" s="222"/>
    </row>
    <row r="104" spans="2:4">
      <c r="B104" s="221"/>
      <c r="C104" s="221"/>
      <c r="D104" s="222"/>
    </row>
    <row r="105" spans="2:4">
      <c r="B105" s="221" t="s">
        <v>184</v>
      </c>
      <c r="C105" s="221" t="s">
        <v>185</v>
      </c>
      <c r="D105" s="222"/>
    </row>
    <row r="106" spans="2:4">
      <c r="B106" s="221" t="s">
        <v>186</v>
      </c>
      <c r="C106" s="221" t="s">
        <v>187</v>
      </c>
      <c r="D106" s="222"/>
    </row>
    <row r="107" spans="2:4">
      <c r="B107" s="221" t="s">
        <v>188</v>
      </c>
      <c r="C107" s="221" t="s">
        <v>189</v>
      </c>
      <c r="D107" s="222"/>
    </row>
    <row r="108" spans="2:4">
      <c r="B108" s="221" t="s">
        <v>190</v>
      </c>
      <c r="C108" s="221" t="s">
        <v>191</v>
      </c>
      <c r="D108" s="222"/>
    </row>
    <row r="109" spans="2:4">
      <c r="B109" s="221" t="s">
        <v>192</v>
      </c>
      <c r="C109" s="221" t="s">
        <v>193</v>
      </c>
      <c r="D109" s="222"/>
    </row>
    <row r="110" spans="2:4">
      <c r="B110" s="221" t="s">
        <v>194</v>
      </c>
      <c r="C110" s="221" t="s">
        <v>195</v>
      </c>
      <c r="D110" s="222"/>
    </row>
    <row r="111" spans="2:4">
      <c r="B111" s="221" t="s">
        <v>196</v>
      </c>
      <c r="C111" s="221" t="s">
        <v>197</v>
      </c>
      <c r="D111" s="222"/>
    </row>
    <row r="112" spans="2:4">
      <c r="B112" s="221" t="s">
        <v>198</v>
      </c>
      <c r="C112" s="221" t="s">
        <v>199</v>
      </c>
      <c r="D112" s="222"/>
    </row>
    <row r="113" spans="2:4">
      <c r="B113" s="221" t="s">
        <v>200</v>
      </c>
      <c r="C113" s="221" t="s">
        <v>201</v>
      </c>
      <c r="D113" s="222"/>
    </row>
    <row r="114" spans="2:4">
      <c r="B114" s="221" t="s">
        <v>202</v>
      </c>
      <c r="C114" s="221" t="s">
        <v>203</v>
      </c>
      <c r="D114" s="222"/>
    </row>
    <row r="115" spans="2:4">
      <c r="B115" s="221"/>
      <c r="C115" s="221"/>
      <c r="D115" s="222"/>
    </row>
    <row r="116" spans="2:4">
      <c r="B116" s="221" t="s">
        <v>204</v>
      </c>
      <c r="C116" s="221" t="s">
        <v>205</v>
      </c>
      <c r="D116" s="222"/>
    </row>
    <row r="117" spans="2:4">
      <c r="B117" s="221" t="s">
        <v>206</v>
      </c>
      <c r="C117" s="221" t="s">
        <v>207</v>
      </c>
      <c r="D117" s="222"/>
    </row>
    <row r="118" spans="2:4">
      <c r="B118" s="221"/>
      <c r="C118" s="221"/>
      <c r="D118" s="222"/>
    </row>
    <row r="119" spans="2:4">
      <c r="B119" s="221"/>
      <c r="C119" s="221"/>
      <c r="D119" s="222"/>
    </row>
    <row r="120" spans="2:4">
      <c r="B120" s="221"/>
      <c r="C120" s="221"/>
      <c r="D120" s="222"/>
    </row>
    <row r="121" spans="2:4">
      <c r="B121" s="221"/>
      <c r="C121" s="221"/>
      <c r="D121" s="222"/>
    </row>
    <row r="122" spans="2:4">
      <c r="B122" s="221"/>
      <c r="C122" s="221"/>
      <c r="D122" s="222"/>
    </row>
    <row r="123" spans="2:4">
      <c r="B123" s="221"/>
      <c r="C123" s="221"/>
      <c r="D123" s="222"/>
    </row>
    <row r="124" spans="2:4">
      <c r="B124" s="221"/>
      <c r="C124" s="221"/>
      <c r="D124" s="222"/>
    </row>
  </sheetData>
  <sheetProtection sheet="1" objects="1" scenarios="1"/>
  <mergeCells count="1">
    <mergeCell ref="B2:D2"/>
  </mergeCells>
  <phoneticPr fontId="23" type="noConversion"/>
  <pageMargins left="0.78740157499999996" right="0.78740157499999996" top="0.984251969" bottom="0.984251969" header="0.4921259845" footer="0.492125984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B1:I28"/>
  <sheetViews>
    <sheetView zoomScaleNormal="100" workbookViewId="0">
      <selection activeCell="D25" sqref="D25"/>
    </sheetView>
  </sheetViews>
  <sheetFormatPr baseColWidth="10" defaultColWidth="11.42578125" defaultRowHeight="12.75"/>
  <cols>
    <col min="1" max="1" width="2.85546875" style="38" customWidth="1"/>
    <col min="2" max="2" width="1" style="38" customWidth="1"/>
    <col min="3" max="3" width="52.140625" style="38" customWidth="1"/>
    <col min="4" max="4" width="21.7109375" style="38" customWidth="1"/>
    <col min="5" max="7" width="20.7109375" style="38" customWidth="1"/>
    <col min="8" max="8" width="1" style="38" customWidth="1"/>
    <col min="9" max="9" width="2" style="38" customWidth="1"/>
    <col min="10" max="16384" width="11.42578125" style="38"/>
  </cols>
  <sheetData>
    <row r="1" spans="2:9" ht="13.5" thickBot="1"/>
    <row r="2" spans="2:9" ht="33" customHeight="1" thickBot="1">
      <c r="B2" s="1142" t="s">
        <v>769</v>
      </c>
      <c r="C2" s="1143"/>
      <c r="D2" s="1143"/>
      <c r="E2" s="1143"/>
      <c r="F2" s="1143"/>
      <c r="G2" s="1143"/>
      <c r="H2" s="1144"/>
    </row>
    <row r="3" spans="2:9" ht="14.25" customHeight="1">
      <c r="B3" s="71"/>
      <c r="C3" s="859"/>
      <c r="D3" s="859"/>
      <c r="E3" s="859"/>
      <c r="F3" s="263"/>
      <c r="G3" s="263"/>
      <c r="H3" s="74"/>
    </row>
    <row r="4" spans="2:9" s="906" customFormat="1" ht="29.25" customHeight="1">
      <c r="B4" s="907"/>
      <c r="C4" s="89"/>
      <c r="D4" s="1145" t="s">
        <v>770</v>
      </c>
      <c r="E4" s="1145"/>
      <c r="F4" s="1145" t="s">
        <v>771</v>
      </c>
      <c r="G4" s="1145"/>
      <c r="H4" s="908"/>
    </row>
    <row r="5" spans="2:9" s="906" customFormat="1" ht="19.5" customHeight="1">
      <c r="B5" s="907"/>
      <c r="C5" s="89"/>
      <c r="D5" s="1045" t="s">
        <v>772</v>
      </c>
      <c r="E5" s="1045" t="s">
        <v>773</v>
      </c>
      <c r="F5" s="1045" t="s">
        <v>772</v>
      </c>
      <c r="G5" s="1045" t="s">
        <v>773</v>
      </c>
      <c r="H5" s="908"/>
    </row>
    <row r="6" spans="2:9" ht="13.5" thickBot="1">
      <c r="B6" s="40"/>
      <c r="C6" s="41"/>
      <c r="D6" s="41"/>
      <c r="E6" s="41"/>
      <c r="F6" s="41"/>
      <c r="G6" s="41"/>
      <c r="H6" s="42"/>
    </row>
    <row r="7" spans="2:9" ht="14.25" customHeight="1">
      <c r="B7" s="40"/>
      <c r="C7" s="860" t="s">
        <v>774</v>
      </c>
      <c r="D7" s="860"/>
      <c r="E7" s="860"/>
      <c r="F7" s="860"/>
      <c r="G7" s="860"/>
      <c r="H7" s="42"/>
    </row>
    <row r="8" spans="2:9" ht="14.25" customHeight="1">
      <c r="B8" s="40"/>
      <c r="C8" s="861"/>
      <c r="D8" s="862"/>
      <c r="E8" s="863"/>
      <c r="F8" s="862"/>
      <c r="G8" s="863"/>
      <c r="H8" s="42"/>
    </row>
    <row r="9" spans="2:9" ht="14.25" customHeight="1">
      <c r="B9" s="40"/>
      <c r="C9" s="861"/>
      <c r="D9" s="862"/>
      <c r="E9" s="863"/>
      <c r="F9" s="862"/>
      <c r="G9" s="863"/>
      <c r="H9" s="42"/>
    </row>
    <row r="10" spans="2:9" ht="14.25" customHeight="1">
      <c r="B10" s="40"/>
      <c r="C10" s="861"/>
      <c r="D10" s="862"/>
      <c r="E10" s="863"/>
      <c r="F10" s="862"/>
      <c r="G10" s="863"/>
      <c r="H10" s="42"/>
    </row>
    <row r="11" spans="2:9" ht="14.25" customHeight="1">
      <c r="B11" s="40"/>
      <c r="C11" s="861"/>
      <c r="D11" s="862"/>
      <c r="E11" s="863"/>
      <c r="F11" s="862"/>
      <c r="G11" s="863"/>
      <c r="H11" s="42"/>
    </row>
    <row r="12" spans="2:9" ht="14.25" customHeight="1">
      <c r="B12" s="40"/>
      <c r="C12" s="861"/>
      <c r="D12" s="862"/>
      <c r="E12" s="863"/>
      <c r="F12" s="862"/>
      <c r="G12" s="863"/>
      <c r="H12" s="42"/>
      <c r="I12" s="806"/>
    </row>
    <row r="13" spans="2:9" ht="14.25" customHeight="1">
      <c r="B13" s="40"/>
      <c r="C13" s="861"/>
      <c r="D13" s="862"/>
      <c r="E13" s="863"/>
      <c r="F13" s="862"/>
      <c r="G13" s="863"/>
      <c r="H13" s="42"/>
    </row>
    <row r="14" spans="2:9" ht="14.25" customHeight="1">
      <c r="B14" s="40"/>
      <c r="C14" s="861"/>
      <c r="D14" s="862"/>
      <c r="E14" s="863"/>
      <c r="F14" s="862"/>
      <c r="G14" s="863"/>
      <c r="H14" s="42"/>
    </row>
    <row r="15" spans="2:9" ht="14.25" customHeight="1">
      <c r="B15" s="40"/>
      <c r="C15" s="861"/>
      <c r="D15" s="862"/>
      <c r="E15" s="863"/>
      <c r="F15" s="862"/>
      <c r="G15" s="863"/>
      <c r="H15" s="42"/>
    </row>
    <row r="16" spans="2:9" ht="14.25" customHeight="1">
      <c r="B16" s="40"/>
      <c r="C16" s="861"/>
      <c r="D16" s="862"/>
      <c r="E16" s="863"/>
      <c r="F16" s="862"/>
      <c r="G16" s="863"/>
      <c r="H16" s="42"/>
    </row>
    <row r="17" spans="2:8" ht="14.25" customHeight="1">
      <c r="B17" s="40"/>
      <c r="C17" s="861"/>
      <c r="D17" s="862"/>
      <c r="E17" s="863"/>
      <c r="F17" s="862"/>
      <c r="G17" s="863"/>
      <c r="H17" s="42"/>
    </row>
    <row r="18" spans="2:8" ht="14.25" customHeight="1">
      <c r="B18" s="40"/>
      <c r="C18" s="861"/>
      <c r="D18" s="862"/>
      <c r="E18" s="863"/>
      <c r="F18" s="862"/>
      <c r="G18" s="863"/>
      <c r="H18" s="42"/>
    </row>
    <row r="19" spans="2:8" ht="14.25" customHeight="1" thickBot="1">
      <c r="B19" s="40"/>
      <c r="C19" s="864" t="s">
        <v>754</v>
      </c>
      <c r="D19" s="865"/>
      <c r="E19" s="866"/>
      <c r="F19" s="867">
        <f>SUM(F8:F18)</f>
        <v>0</v>
      </c>
      <c r="G19" s="866"/>
      <c r="H19" s="42"/>
    </row>
    <row r="20" spans="2:8" ht="16.5">
      <c r="B20" s="40"/>
      <c r="C20" s="868"/>
      <c r="D20" s="83"/>
      <c r="E20" s="83"/>
      <c r="F20" s="83"/>
      <c r="G20" s="83"/>
      <c r="H20" s="42"/>
    </row>
    <row r="21" spans="2:8">
      <c r="B21" s="40"/>
      <c r="C21" s="41"/>
      <c r="D21" s="41"/>
      <c r="E21" s="41"/>
      <c r="F21" s="41"/>
      <c r="G21" s="41"/>
      <c r="H21" s="42"/>
    </row>
    <row r="22" spans="2:8" ht="18.75" customHeight="1">
      <c r="B22" s="40"/>
      <c r="C22" s="41"/>
      <c r="D22" s="1139" t="s">
        <v>775</v>
      </c>
      <c r="E22" s="1140"/>
      <c r="F22" s="1140"/>
      <c r="G22" s="1141"/>
      <c r="H22" s="42"/>
    </row>
    <row r="23" spans="2:8" ht="26.25" customHeight="1">
      <c r="B23" s="40"/>
      <c r="C23" s="41"/>
      <c r="D23" s="1045" t="s">
        <v>776</v>
      </c>
      <c r="E23" s="1045" t="s">
        <v>777</v>
      </c>
      <c r="F23" s="1045" t="s">
        <v>778</v>
      </c>
      <c r="G23" s="1045" t="s">
        <v>779</v>
      </c>
      <c r="H23" s="42"/>
    </row>
    <row r="24" spans="2:8" ht="14.25" customHeight="1" thickBot="1">
      <c r="B24" s="40"/>
      <c r="C24" s="41"/>
      <c r="D24" s="41"/>
      <c r="E24" s="41"/>
      <c r="F24" s="41"/>
      <c r="G24" s="41"/>
      <c r="H24" s="42"/>
    </row>
    <row r="25" spans="2:8" ht="14.25" customHeight="1">
      <c r="B25" s="40"/>
      <c r="C25" s="869" t="s">
        <v>780</v>
      </c>
      <c r="D25" s="113"/>
      <c r="E25" s="113"/>
      <c r="F25" s="113"/>
      <c r="G25" s="870"/>
      <c r="H25" s="42"/>
    </row>
    <row r="26" spans="2:8" ht="14.25" customHeight="1" thickBot="1">
      <c r="B26" s="40"/>
      <c r="C26" s="871" t="s">
        <v>781</v>
      </c>
      <c r="D26" s="116"/>
      <c r="E26" s="116"/>
      <c r="F26" s="116"/>
      <c r="G26" s="872"/>
      <c r="H26" s="42"/>
    </row>
    <row r="27" spans="2:8" ht="14.25" customHeight="1" thickBot="1">
      <c r="B27" s="40"/>
      <c r="C27" s="873" t="s">
        <v>760</v>
      </c>
      <c r="D27" s="874">
        <f>D26-D25</f>
        <v>0</v>
      </c>
      <c r="E27" s="874">
        <f>E26-E25</f>
        <v>0</v>
      </c>
      <c r="F27" s="874">
        <f>F26-F25</f>
        <v>0</v>
      </c>
      <c r="G27" s="874">
        <f>G26-G25</f>
        <v>0</v>
      </c>
      <c r="H27" s="42"/>
    </row>
    <row r="28" spans="2:8" ht="14.25" customHeight="1" thickBot="1">
      <c r="B28" s="60"/>
      <c r="C28" s="62" t="s">
        <v>782</v>
      </c>
      <c r="D28" s="62"/>
      <c r="E28" s="62"/>
      <c r="F28" s="62"/>
      <c r="G28" s="62"/>
      <c r="H28" s="63"/>
    </row>
  </sheetData>
  <sheetProtection sheet="1" objects="1" scenarios="1" selectLockedCells="1"/>
  <mergeCells count="4">
    <mergeCell ref="D22:G22"/>
    <mergeCell ref="B2:H2"/>
    <mergeCell ref="F4:G4"/>
    <mergeCell ref="D4:E4"/>
  </mergeCells>
  <phoneticPr fontId="0" type="noConversion"/>
  <printOptions horizontalCentered="1" verticalCentered="1"/>
  <pageMargins left="0" right="0" top="0.19685039370078741" bottom="0" header="0.19685039370078741" footer="0"/>
  <pageSetup paperSize="9" orientation="landscape" horizontalDpi="4294967292" verticalDpi="300" r:id="rId1"/>
  <headerFooter alignWithMargins="0">
    <oddFooter>&amp;R&amp;"Times New Roman,Normal"-5 -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B1:K38"/>
  <sheetViews>
    <sheetView workbookViewId="0">
      <selection activeCell="E7" sqref="E7"/>
    </sheetView>
  </sheetViews>
  <sheetFormatPr baseColWidth="10" defaultColWidth="11.42578125" defaultRowHeight="12.75"/>
  <cols>
    <col min="1" max="1" width="3.28515625" style="38" customWidth="1"/>
    <col min="2" max="2" width="1" style="38" customWidth="1"/>
    <col min="3" max="3" width="7.140625" style="38" customWidth="1"/>
    <col min="4" max="4" width="58.7109375" style="38" customWidth="1"/>
    <col min="5" max="10" width="12.5703125" style="38" customWidth="1"/>
    <col min="11" max="11" width="0.85546875" style="38" customWidth="1"/>
    <col min="12" max="12" width="3" style="38" customWidth="1"/>
    <col min="13" max="16384" width="11.42578125" style="38"/>
  </cols>
  <sheetData>
    <row r="1" spans="2:11" ht="13.5" thickBot="1"/>
    <row r="2" spans="2:11" ht="23.25" customHeight="1" thickBot="1">
      <c r="B2" s="1142" t="s">
        <v>783</v>
      </c>
      <c r="C2" s="1143"/>
      <c r="D2" s="1143"/>
      <c r="E2" s="1143"/>
      <c r="F2" s="1143"/>
      <c r="G2" s="1143"/>
      <c r="H2" s="1143"/>
      <c r="I2" s="1143"/>
      <c r="J2" s="1143"/>
      <c r="K2" s="1144"/>
    </row>
    <row r="3" spans="2:11" ht="11.25" customHeight="1" thickBot="1">
      <c r="B3" s="71"/>
      <c r="C3" s="877"/>
      <c r="D3" s="878"/>
      <c r="E3" s="879"/>
      <c r="F3" s="879"/>
      <c r="G3" s="879"/>
      <c r="H3" s="879"/>
      <c r="I3" s="879"/>
      <c r="J3" s="878"/>
      <c r="K3" s="74"/>
    </row>
    <row r="4" spans="2:11" s="41" customFormat="1" ht="20.25" customHeight="1">
      <c r="B4" s="40"/>
      <c r="C4" s="875"/>
      <c r="D4" s="876"/>
      <c r="E4" s="1147" t="s">
        <v>784</v>
      </c>
      <c r="F4" s="1149" t="s">
        <v>785</v>
      </c>
      <c r="G4" s="1149" t="s">
        <v>786</v>
      </c>
      <c r="H4" s="1149" t="s">
        <v>787</v>
      </c>
      <c r="I4" s="1149" t="s">
        <v>788</v>
      </c>
      <c r="J4" s="1151"/>
      <c r="K4" s="42"/>
    </row>
    <row r="5" spans="2:11" ht="28.5" customHeight="1" thickBot="1">
      <c r="B5" s="40"/>
      <c r="C5" s="875"/>
      <c r="D5" s="876"/>
      <c r="E5" s="1148"/>
      <c r="F5" s="1150"/>
      <c r="G5" s="1150"/>
      <c r="H5" s="1150"/>
      <c r="I5" s="1047" t="s">
        <v>789</v>
      </c>
      <c r="J5" s="535" t="s">
        <v>724</v>
      </c>
      <c r="K5" s="42"/>
    </row>
    <row r="6" spans="2:11" ht="14.25" customHeight="1" thickBot="1">
      <c r="B6" s="40"/>
      <c r="C6" s="1046" t="s">
        <v>790</v>
      </c>
      <c r="D6" s="80"/>
      <c r="E6" s="78" t="s">
        <v>726</v>
      </c>
      <c r="F6" s="78" t="s">
        <v>727</v>
      </c>
      <c r="G6" s="78" t="s">
        <v>791</v>
      </c>
      <c r="H6" s="78" t="s">
        <v>748</v>
      </c>
      <c r="I6" s="78" t="s">
        <v>792</v>
      </c>
      <c r="J6" s="78" t="s">
        <v>793</v>
      </c>
      <c r="K6" s="42"/>
    </row>
    <row r="7" spans="2:11" ht="14.25" customHeight="1">
      <c r="B7" s="40"/>
      <c r="C7" s="236">
        <v>10</v>
      </c>
      <c r="D7" s="887" t="s">
        <v>794</v>
      </c>
      <c r="E7" s="92">
        <f>+'SI tableau emploi.1'!E11</f>
        <v>0</v>
      </c>
      <c r="F7" s="92">
        <f>+'SI tableau emploi.1'!F11</f>
        <v>0</v>
      </c>
      <c r="G7" s="237">
        <f>E7+F7</f>
        <v>0</v>
      </c>
      <c r="H7" s="92">
        <f>+'SI tableau emploi.1'!J11</f>
        <v>0</v>
      </c>
      <c r="I7" s="237">
        <f>H7-G7</f>
        <v>0</v>
      </c>
      <c r="J7" s="238" t="str">
        <f>IF(G7=0,"",I7/G7)</f>
        <v/>
      </c>
      <c r="K7" s="42"/>
    </row>
    <row r="8" spans="2:11" ht="14.25" customHeight="1">
      <c r="B8" s="40"/>
      <c r="C8" s="236">
        <v>1161</v>
      </c>
      <c r="D8" s="888" t="s">
        <v>795</v>
      </c>
      <c r="E8" s="95">
        <f>+'SI tableau emploi.1'!E14</f>
        <v>0</v>
      </c>
      <c r="F8" s="95">
        <f>+'SI tableau emploi.1'!F14</f>
        <v>0</v>
      </c>
      <c r="G8" s="247">
        <f>E8+F8</f>
        <v>0</v>
      </c>
      <c r="H8" s="95">
        <f>+'SI tableau emploi.1'!J14</f>
        <v>0</v>
      </c>
      <c r="I8" s="247">
        <f>H8-G8</f>
        <v>0</v>
      </c>
      <c r="J8" s="248" t="str">
        <f>IF(G8=0,"",I8/G8)</f>
        <v/>
      </c>
      <c r="K8" s="42"/>
    </row>
    <row r="9" spans="2:11" ht="14.25" customHeight="1" thickBot="1">
      <c r="B9" s="40"/>
      <c r="C9" s="236">
        <v>13</v>
      </c>
      <c r="D9" s="889" t="s">
        <v>796</v>
      </c>
      <c r="E9" s="94">
        <f>+'SI tableau emploi.1'!E19</f>
        <v>0</v>
      </c>
      <c r="F9" s="94">
        <f>+'SI tableau emploi.1'!F19</f>
        <v>0</v>
      </c>
      <c r="G9" s="242">
        <f>E9+F9</f>
        <v>0</v>
      </c>
      <c r="H9" s="94">
        <f>+'SI tableau emploi.1'!J19</f>
        <v>0</v>
      </c>
      <c r="I9" s="242">
        <f>H9-G9</f>
        <v>0</v>
      </c>
      <c r="J9" s="243" t="str">
        <f>IF(G9=0,"",I9/G9)</f>
        <v/>
      </c>
      <c r="K9" s="42"/>
    </row>
    <row r="10" spans="2:11" ht="14.25" customHeight="1" thickBot="1">
      <c r="B10" s="40"/>
      <c r="C10" s="1046" t="s">
        <v>797</v>
      </c>
      <c r="D10" s="80"/>
      <c r="E10" s="244"/>
      <c r="F10" s="244"/>
      <c r="G10" s="244"/>
      <c r="H10" s="244"/>
      <c r="I10" s="244"/>
      <c r="J10" s="83"/>
      <c r="K10" s="42"/>
    </row>
    <row r="11" spans="2:11" ht="38.25">
      <c r="B11" s="40"/>
      <c r="C11" s="236">
        <v>14</v>
      </c>
      <c r="D11" s="890" t="s">
        <v>798</v>
      </c>
      <c r="E11" s="92">
        <f>+'SI tableau emploi.1'!E30</f>
        <v>0</v>
      </c>
      <c r="F11" s="92">
        <f>+'SI tableau emploi.1'!F30</f>
        <v>0</v>
      </c>
      <c r="G11" s="237">
        <f>E11+F11</f>
        <v>0</v>
      </c>
      <c r="H11" s="92">
        <f>+'SI tableau emploi.1'!J30</f>
        <v>0</v>
      </c>
      <c r="I11" s="237">
        <f>H11-G11</f>
        <v>0</v>
      </c>
      <c r="J11" s="238" t="str">
        <f>IF(G11=0,"",I11/G11)</f>
        <v/>
      </c>
      <c r="K11" s="42"/>
    </row>
    <row r="12" spans="2:11" ht="14.25" customHeight="1" thickBot="1">
      <c r="B12" s="40"/>
      <c r="C12" s="236">
        <v>15</v>
      </c>
      <c r="D12" s="891" t="s">
        <v>799</v>
      </c>
      <c r="E12" s="94">
        <f>+'SI tableau emploi.1'!E38</f>
        <v>0</v>
      </c>
      <c r="F12" s="94">
        <f>+'SI tableau emploi.1'!F38</f>
        <v>0</v>
      </c>
      <c r="G12" s="242">
        <f>E12+F12</f>
        <v>0</v>
      </c>
      <c r="H12" s="94">
        <f>+'SI tableau emploi.1'!J38</f>
        <v>0</v>
      </c>
      <c r="I12" s="242">
        <f>H12-G12</f>
        <v>0</v>
      </c>
      <c r="J12" s="243" t="str">
        <f>IF(G12=0,"",I12/G12)</f>
        <v/>
      </c>
      <c r="K12" s="42"/>
    </row>
    <row r="13" spans="2:11" ht="14.25" customHeight="1" thickBot="1">
      <c r="B13" s="40"/>
      <c r="C13" s="1046" t="s">
        <v>800</v>
      </c>
      <c r="D13" s="80"/>
      <c r="E13" s="244"/>
      <c r="F13" s="244"/>
      <c r="G13" s="244"/>
      <c r="H13" s="244"/>
      <c r="I13" s="244"/>
      <c r="J13" s="83"/>
      <c r="K13" s="42"/>
    </row>
    <row r="14" spans="2:11" ht="14.25" customHeight="1">
      <c r="B14" s="40"/>
      <c r="C14" s="236">
        <v>16</v>
      </c>
      <c r="D14" s="887" t="s">
        <v>801</v>
      </c>
      <c r="E14" s="92">
        <f>+'SI tableau emploi.2'!E14</f>
        <v>0</v>
      </c>
      <c r="F14" s="92">
        <f>+'SI tableau emploi.2'!F14</f>
        <v>0</v>
      </c>
      <c r="G14" s="237">
        <f>E14+F14</f>
        <v>0</v>
      </c>
      <c r="H14" s="92">
        <f>+'SI tableau emploi.2'!J14</f>
        <v>0</v>
      </c>
      <c r="I14" s="237">
        <f>H14-G14</f>
        <v>0</v>
      </c>
      <c r="J14" s="238" t="str">
        <f>IF(G14=0,"",I14/G14)</f>
        <v/>
      </c>
      <c r="K14" s="42"/>
    </row>
    <row r="15" spans="2:11" ht="14.25" customHeight="1" thickBot="1">
      <c r="B15" s="40"/>
      <c r="C15" s="236">
        <v>17</v>
      </c>
      <c r="D15" s="891" t="s">
        <v>802</v>
      </c>
      <c r="E15" s="94">
        <f>+'SI tableau emploi.2'!E19</f>
        <v>0</v>
      </c>
      <c r="F15" s="94">
        <f>+'SI tableau emploi.2'!F19</f>
        <v>0</v>
      </c>
      <c r="G15" s="242">
        <f>E15+F15</f>
        <v>0</v>
      </c>
      <c r="H15" s="94">
        <f>+'SI tableau emploi.2'!J19</f>
        <v>0</v>
      </c>
      <c r="I15" s="242">
        <f>H15-G15</f>
        <v>0</v>
      </c>
      <c r="J15" s="243" t="str">
        <f>IF(G15=0,"",I15/G15)</f>
        <v/>
      </c>
      <c r="K15" s="42"/>
    </row>
    <row r="16" spans="2:11" ht="14.25" customHeight="1" thickBot="1">
      <c r="B16" s="40"/>
      <c r="C16" s="1046" t="s">
        <v>803</v>
      </c>
      <c r="D16" s="83"/>
      <c r="E16" s="244"/>
      <c r="F16" s="244"/>
      <c r="G16" s="244"/>
      <c r="H16" s="244"/>
      <c r="I16" s="244"/>
      <c r="J16" s="83"/>
      <c r="K16" s="42"/>
    </row>
    <row r="17" spans="2:11" ht="14.25" customHeight="1" thickBot="1">
      <c r="B17" s="40"/>
      <c r="C17" s="236">
        <v>18</v>
      </c>
      <c r="D17" s="892" t="s">
        <v>804</v>
      </c>
      <c r="E17" s="450">
        <f>+'SI tableau emploi.2'!E22</f>
        <v>0</v>
      </c>
      <c r="F17" s="450">
        <f>+'SI tableau emploi.2'!F22</f>
        <v>0</v>
      </c>
      <c r="G17" s="245">
        <f>E17+F17</f>
        <v>0</v>
      </c>
      <c r="H17" s="450">
        <f>+'SI tableau emploi.2'!J22</f>
        <v>0</v>
      </c>
      <c r="I17" s="245">
        <f>H17-G17</f>
        <v>0</v>
      </c>
      <c r="J17" s="246" t="str">
        <f>IF(G17=0,"",I17/G17)</f>
        <v/>
      </c>
      <c r="K17" s="42"/>
    </row>
    <row r="18" spans="2:11" ht="14.25" customHeight="1" thickBot="1">
      <c r="B18" s="40"/>
      <c r="C18" s="1046" t="s">
        <v>805</v>
      </c>
      <c r="D18" s="80"/>
      <c r="E18" s="244"/>
      <c r="F18" s="244"/>
      <c r="G18" s="244"/>
      <c r="H18" s="244"/>
      <c r="I18" s="244"/>
      <c r="J18" s="83"/>
      <c r="K18" s="42"/>
    </row>
    <row r="19" spans="2:11" ht="14.25" customHeight="1">
      <c r="B19" s="40"/>
      <c r="C19" s="236">
        <v>20</v>
      </c>
      <c r="D19" s="887" t="s">
        <v>806</v>
      </c>
      <c r="E19" s="92">
        <f>+'SI tableau emploi.2'!E35</f>
        <v>0</v>
      </c>
      <c r="F19" s="92">
        <f>+'SI tableau emploi.2'!F35</f>
        <v>0</v>
      </c>
      <c r="G19" s="237">
        <f t="shared" ref="G19:G25" si="0">E19+F19</f>
        <v>0</v>
      </c>
      <c r="H19" s="92">
        <f>+'SI tableau emploi.2'!J35</f>
        <v>0</v>
      </c>
      <c r="I19" s="237">
        <f t="shared" ref="I19:I25" si="1">H19-G19</f>
        <v>0</v>
      </c>
      <c r="J19" s="238" t="str">
        <f t="shared" ref="J19:J25" si="2">IF(G19=0,"",I19/G19)</f>
        <v/>
      </c>
      <c r="K19" s="42"/>
    </row>
    <row r="20" spans="2:11" ht="14.25" customHeight="1">
      <c r="B20" s="40"/>
      <c r="C20" s="236">
        <v>21</v>
      </c>
      <c r="D20" s="893" t="s">
        <v>807</v>
      </c>
      <c r="E20" s="95">
        <f>+'SI tableau emploi.3'!E19</f>
        <v>0</v>
      </c>
      <c r="F20" s="95">
        <f>+'SI tableau emploi.3'!F19</f>
        <v>0</v>
      </c>
      <c r="G20" s="247">
        <f t="shared" si="0"/>
        <v>0</v>
      </c>
      <c r="H20" s="95">
        <f>+'SI tableau emploi.3'!J19</f>
        <v>0</v>
      </c>
      <c r="I20" s="247">
        <f t="shared" si="1"/>
        <v>0</v>
      </c>
      <c r="J20" s="248" t="str">
        <f t="shared" si="2"/>
        <v/>
      </c>
      <c r="K20" s="42"/>
    </row>
    <row r="21" spans="2:11" ht="14.25" customHeight="1">
      <c r="B21" s="40"/>
      <c r="C21" s="236">
        <v>22</v>
      </c>
      <c r="D21" s="893" t="s">
        <v>808</v>
      </c>
      <c r="E21" s="95">
        <f>+'SI tableau emploi.3'!E28</f>
        <v>0</v>
      </c>
      <c r="F21" s="95">
        <f>+'SI tableau emploi.3'!F28</f>
        <v>0</v>
      </c>
      <c r="G21" s="247">
        <f t="shared" si="0"/>
        <v>0</v>
      </c>
      <c r="H21" s="95">
        <f>+'SI tableau emploi.3'!J28</f>
        <v>0</v>
      </c>
      <c r="I21" s="247">
        <f t="shared" si="1"/>
        <v>0</v>
      </c>
      <c r="J21" s="248" t="str">
        <f t="shared" si="2"/>
        <v/>
      </c>
      <c r="K21" s="42"/>
    </row>
    <row r="22" spans="2:11" ht="14.25" customHeight="1">
      <c r="B22" s="40"/>
      <c r="C22" s="236">
        <v>23</v>
      </c>
      <c r="D22" s="893" t="s">
        <v>809</v>
      </c>
      <c r="E22" s="95">
        <f>+'SI tableau emploi.3'!E38</f>
        <v>0</v>
      </c>
      <c r="F22" s="95">
        <f>+'SI tableau emploi.3'!F38</f>
        <v>0</v>
      </c>
      <c r="G22" s="247">
        <f t="shared" si="0"/>
        <v>0</v>
      </c>
      <c r="H22" s="95">
        <f>+'SI tableau emploi.3'!J38</f>
        <v>0</v>
      </c>
      <c r="I22" s="247">
        <f t="shared" si="1"/>
        <v>0</v>
      </c>
      <c r="J22" s="248" t="str">
        <f t="shared" si="2"/>
        <v/>
      </c>
      <c r="K22" s="42"/>
    </row>
    <row r="23" spans="2:11" ht="14.25" customHeight="1">
      <c r="B23" s="40"/>
      <c r="C23" s="236">
        <v>24</v>
      </c>
      <c r="D23" s="893" t="s">
        <v>810</v>
      </c>
      <c r="E23" s="95">
        <f>+'SI tableau emploi.3'!E40</f>
        <v>0</v>
      </c>
      <c r="F23" s="95">
        <f>+'SI tableau emploi.3'!F40</f>
        <v>0</v>
      </c>
      <c r="G23" s="247">
        <f t="shared" si="0"/>
        <v>0</v>
      </c>
      <c r="H23" s="95">
        <f>+'SI tableau emploi.3'!J40</f>
        <v>0</v>
      </c>
      <c r="I23" s="247">
        <f t="shared" si="1"/>
        <v>0</v>
      </c>
      <c r="J23" s="248" t="str">
        <f t="shared" si="2"/>
        <v/>
      </c>
      <c r="K23" s="42"/>
    </row>
    <row r="24" spans="2:11" ht="14.25" customHeight="1">
      <c r="B24" s="40"/>
      <c r="C24" s="236">
        <v>26</v>
      </c>
      <c r="D24" s="893" t="s">
        <v>811</v>
      </c>
      <c r="E24" s="95">
        <f>+'SI tableau emploi.4'!E8</f>
        <v>0</v>
      </c>
      <c r="F24" s="95">
        <f>+'SI tableau emploi.4'!F8</f>
        <v>0</v>
      </c>
      <c r="G24" s="247">
        <f t="shared" si="0"/>
        <v>0</v>
      </c>
      <c r="H24" s="95">
        <f>+'SI tableau emploi.4'!J8</f>
        <v>0</v>
      </c>
      <c r="I24" s="247">
        <f t="shared" si="1"/>
        <v>0</v>
      </c>
      <c r="J24" s="248" t="str">
        <f t="shared" si="2"/>
        <v/>
      </c>
      <c r="K24" s="42"/>
    </row>
    <row r="25" spans="2:11" ht="14.25" customHeight="1" thickBot="1">
      <c r="B25" s="40"/>
      <c r="C25" s="236">
        <v>27</v>
      </c>
      <c r="D25" s="891" t="s">
        <v>812</v>
      </c>
      <c r="E25" s="94">
        <f>+'SI tableau emploi.4'!E18</f>
        <v>0</v>
      </c>
      <c r="F25" s="94">
        <f>+'SI tableau emploi.4'!F18</f>
        <v>0</v>
      </c>
      <c r="G25" s="242">
        <f t="shared" si="0"/>
        <v>0</v>
      </c>
      <c r="H25" s="94">
        <f>+'SI tableau emploi.4'!J18</f>
        <v>0</v>
      </c>
      <c r="I25" s="242">
        <f t="shared" si="1"/>
        <v>0</v>
      </c>
      <c r="J25" s="243" t="str">
        <f t="shared" si="2"/>
        <v/>
      </c>
      <c r="K25" s="42"/>
    </row>
    <row r="26" spans="2:11" ht="14.25" customHeight="1" thickBot="1">
      <c r="B26" s="40"/>
      <c r="C26" s="1146" t="s">
        <v>813</v>
      </c>
      <c r="D26" s="1146"/>
      <c r="E26" s="244"/>
      <c r="F26" s="244"/>
      <c r="G26" s="244"/>
      <c r="H26" s="244"/>
      <c r="I26" s="244"/>
      <c r="J26" s="83"/>
      <c r="K26" s="42"/>
    </row>
    <row r="27" spans="2:11" ht="14.25" customHeight="1">
      <c r="B27" s="40"/>
      <c r="C27" s="236">
        <v>28</v>
      </c>
      <c r="D27" s="887" t="s">
        <v>814</v>
      </c>
      <c r="E27" s="92">
        <f>+'SI tableau emploi.4'!E28</f>
        <v>0</v>
      </c>
      <c r="F27" s="92">
        <f>+'SI tableau emploi.4'!F28</f>
        <v>0</v>
      </c>
      <c r="G27" s="237">
        <f t="shared" ref="G27:G32" si="3">E27+F27</f>
        <v>0</v>
      </c>
      <c r="H27" s="92">
        <f>+'SI tableau emploi.4'!J28</f>
        <v>0</v>
      </c>
      <c r="I27" s="237">
        <f t="shared" ref="I27:I32" si="4">H27-G27</f>
        <v>0</v>
      </c>
      <c r="J27" s="238" t="str">
        <f t="shared" ref="J27:J32" si="5">IF(G27=0,"",I27/G27)</f>
        <v/>
      </c>
      <c r="K27" s="42"/>
    </row>
    <row r="28" spans="2:11" ht="14.25" customHeight="1">
      <c r="B28" s="40"/>
      <c r="C28" s="236">
        <v>29</v>
      </c>
      <c r="D28" s="893" t="s">
        <v>815</v>
      </c>
      <c r="E28" s="95">
        <f>+'SI tableau emploi.5'!E13</f>
        <v>0</v>
      </c>
      <c r="F28" s="95">
        <f>+'SI tableau emploi.5'!F13</f>
        <v>0</v>
      </c>
      <c r="G28" s="247">
        <f t="shared" si="3"/>
        <v>0</v>
      </c>
      <c r="H28" s="95">
        <f>+'SI tableau emploi.5'!J13</f>
        <v>0</v>
      </c>
      <c r="I28" s="247">
        <f t="shared" si="4"/>
        <v>0</v>
      </c>
      <c r="J28" s="248" t="str">
        <f t="shared" si="5"/>
        <v/>
      </c>
      <c r="K28" s="42"/>
    </row>
    <row r="29" spans="2:11" ht="14.25" customHeight="1">
      <c r="B29" s="40"/>
      <c r="C29" s="236">
        <v>39</v>
      </c>
      <c r="D29" s="893" t="s">
        <v>816</v>
      </c>
      <c r="E29" s="95">
        <f>+CRCAPHCPTEG__E39_____BEXANN0</f>
        <v>0</v>
      </c>
      <c r="F29" s="95">
        <f>+CRCAPHCPTEG__E39_____VDMANN0</f>
        <v>0</v>
      </c>
      <c r="G29" s="247">
        <f t="shared" si="3"/>
        <v>0</v>
      </c>
      <c r="H29" s="95">
        <f>+'SI tableau emploi.5'!J15</f>
        <v>0</v>
      </c>
      <c r="I29" s="247">
        <f t="shared" si="4"/>
        <v>0</v>
      </c>
      <c r="J29" s="248" t="str">
        <f t="shared" si="5"/>
        <v/>
      </c>
      <c r="K29" s="42"/>
    </row>
    <row r="30" spans="2:11" ht="14.25" customHeight="1">
      <c r="B30" s="40"/>
      <c r="C30" s="236">
        <v>481</v>
      </c>
      <c r="D30" s="893" t="s">
        <v>817</v>
      </c>
      <c r="E30" s="95">
        <f>+CRCAPHCPTEG__E481____BEXANN0</f>
        <v>0</v>
      </c>
      <c r="F30" s="95">
        <f>+CRCAPHCPTEG__E481____VDMANN0</f>
        <v>0</v>
      </c>
      <c r="G30" s="247">
        <f t="shared" si="3"/>
        <v>0</v>
      </c>
      <c r="H30" s="95">
        <f>+'SI tableau emploi.5'!J17</f>
        <v>0</v>
      </c>
      <c r="I30" s="247">
        <f t="shared" si="4"/>
        <v>0</v>
      </c>
      <c r="J30" s="248" t="str">
        <f t="shared" si="5"/>
        <v/>
      </c>
      <c r="K30" s="42"/>
    </row>
    <row r="31" spans="2:11" ht="14.25" customHeight="1">
      <c r="B31" s="40"/>
      <c r="C31" s="236">
        <v>49</v>
      </c>
      <c r="D31" s="888" t="s">
        <v>818</v>
      </c>
      <c r="E31" s="95">
        <f>+CRCAPHCPTEG__E49_____BEXANN0</f>
        <v>0</v>
      </c>
      <c r="F31" s="95">
        <f>+CRCAPHCPTEG__E49_____VDMANN0</f>
        <v>0</v>
      </c>
      <c r="G31" s="247">
        <f t="shared" si="3"/>
        <v>0</v>
      </c>
      <c r="H31" s="95">
        <f>+'SI tableau emploi.5'!J19</f>
        <v>0</v>
      </c>
      <c r="I31" s="247">
        <f t="shared" si="4"/>
        <v>0</v>
      </c>
      <c r="J31" s="248" t="str">
        <f t="shared" si="5"/>
        <v/>
      </c>
      <c r="K31" s="42"/>
    </row>
    <row r="32" spans="2:11" ht="14.25" customHeight="1" thickBot="1">
      <c r="B32" s="40"/>
      <c r="C32" s="236">
        <v>59</v>
      </c>
      <c r="D32" s="889" t="s">
        <v>819</v>
      </c>
      <c r="E32" s="94">
        <f>+CRCAPHCPTEG__E59_____BEXANN0</f>
        <v>0</v>
      </c>
      <c r="F32" s="94">
        <f>+CRCAPHCPTEG__E59_____VDMANN0</f>
        <v>0</v>
      </c>
      <c r="G32" s="242">
        <f t="shared" si="3"/>
        <v>0</v>
      </c>
      <c r="H32" s="94">
        <f>+'SI tableau emploi.5'!J21</f>
        <v>0</v>
      </c>
      <c r="I32" s="242">
        <f t="shared" si="4"/>
        <v>0</v>
      </c>
      <c r="J32" s="243" t="str">
        <f t="shared" si="5"/>
        <v/>
      </c>
      <c r="K32" s="42"/>
    </row>
    <row r="33" spans="2:11" ht="14.25" customHeight="1" thickBot="1">
      <c r="B33" s="40"/>
      <c r="C33" s="236"/>
      <c r="D33" s="886"/>
      <c r="E33" s="886"/>
      <c r="F33" s="244"/>
      <c r="G33" s="244"/>
      <c r="H33" s="244"/>
      <c r="I33" s="244"/>
      <c r="J33" s="83"/>
      <c r="K33" s="42"/>
    </row>
    <row r="34" spans="2:11" ht="14.25" customHeight="1">
      <c r="B34" s="40"/>
      <c r="C34" s="250" t="s">
        <v>820</v>
      </c>
      <c r="D34" s="883" t="s">
        <v>821</v>
      </c>
      <c r="E34" s="92">
        <f>+CRCAPHCPTEG__E001____BEXANN0</f>
        <v>0</v>
      </c>
      <c r="F34" s="92">
        <f>+CRCAPHCPTEG__E001____VDMANN0</f>
        <v>0</v>
      </c>
      <c r="G34" s="237">
        <f>E34+F34</f>
        <v>0</v>
      </c>
      <c r="H34" s="92">
        <f>+CRCAPHCPTEG__E001____MA_ANN0</f>
        <v>0</v>
      </c>
      <c r="I34" s="237">
        <f>H34-G34</f>
        <v>0</v>
      </c>
      <c r="J34" s="238" t="str">
        <f>IF(G34=0,"",I34/G34)</f>
        <v/>
      </c>
      <c r="K34" s="42"/>
    </row>
    <row r="35" spans="2:11" ht="14.25" customHeight="1">
      <c r="B35" s="40"/>
      <c r="C35" s="250" t="s">
        <v>822</v>
      </c>
      <c r="D35" s="884" t="s">
        <v>795</v>
      </c>
      <c r="E35" s="95">
        <f>+CRCAPHCPTEG__E004____BEXANN0</f>
        <v>0</v>
      </c>
      <c r="F35" s="95">
        <f>+CRCAPHCPTEG__E004____VDMANN0</f>
        <v>0</v>
      </c>
      <c r="G35" s="247">
        <f>E35+F35</f>
        <v>0</v>
      </c>
      <c r="H35" s="95">
        <f>+CRCAPHCPTEG__E004____MA_ANN0</f>
        <v>0</v>
      </c>
      <c r="I35" s="247">
        <f>H35-G35</f>
        <v>0</v>
      </c>
      <c r="J35" s="248" t="str">
        <f>IF(G35=0,"",I35/G35)</f>
        <v/>
      </c>
      <c r="K35" s="42"/>
    </row>
    <row r="36" spans="2:11" ht="14.25" customHeight="1" thickBot="1">
      <c r="B36" s="40"/>
      <c r="C36" s="250" t="s">
        <v>823</v>
      </c>
      <c r="D36" s="885" t="s">
        <v>824</v>
      </c>
      <c r="E36" s="315">
        <f>IF(SUM('Sect I Ressources'!E7:E35)-SUM(E7:E35)&gt;0,ABS(SUM('Sect I Ressources'!E7:E35)-SUM(E7:E35)),0)</f>
        <v>0</v>
      </c>
      <c r="F36" s="315">
        <f>IF(SUM('Sect I Ressources'!F7:F35)-SUM(F7:F35)&gt;0,ABS(SUM('Sect I Ressources'!F7:F35)-SUM(F7:F35)),0)</f>
        <v>0</v>
      </c>
      <c r="G36" s="315">
        <f>E36+F36</f>
        <v>0</v>
      </c>
      <c r="H36" s="315">
        <f>IF(SUM('Sect I Ressources'!H7:H35)-SUM(H7:H35)&gt;0,ABS(SUM('Sect I Ressources'!H7:H35)-SUM(H7:H35)),0)</f>
        <v>0</v>
      </c>
      <c r="I36" s="315">
        <f>H36-G36</f>
        <v>0</v>
      </c>
      <c r="J36" s="243" t="str">
        <f>IF(G36=0,"",I36/G36)</f>
        <v/>
      </c>
      <c r="K36" s="42"/>
    </row>
    <row r="37" spans="2:11" ht="14.25" customHeight="1" thickBot="1">
      <c r="B37" s="40"/>
      <c r="C37" s="254"/>
      <c r="D37" s="255" t="s">
        <v>825</v>
      </c>
      <c r="E37" s="880">
        <f>SUM(E7:E36)</f>
        <v>0</v>
      </c>
      <c r="F37" s="253">
        <f>SUM(F7:F36)</f>
        <v>0</v>
      </c>
      <c r="G37" s="253">
        <f>E37+F37</f>
        <v>0</v>
      </c>
      <c r="H37" s="253">
        <f>SUM(H7:H36)</f>
        <v>0</v>
      </c>
      <c r="I37" s="253">
        <f>H37-G37</f>
        <v>0</v>
      </c>
      <c r="J37" s="246" t="str">
        <f>IF(G37=0,"",I37/G37)</f>
        <v/>
      </c>
      <c r="K37" s="42"/>
    </row>
    <row r="38" spans="2:11" ht="14.25" customHeight="1" thickBot="1">
      <c r="B38" s="60"/>
      <c r="C38" s="256"/>
      <c r="D38" s="257"/>
      <c r="E38" s="62"/>
      <c r="F38" s="62"/>
      <c r="G38" s="62"/>
      <c r="H38" s="62"/>
      <c r="I38" s="62"/>
      <c r="J38" s="62"/>
      <c r="K38" s="63"/>
    </row>
  </sheetData>
  <sheetProtection sheet="1" objects="1" scenarios="1" selectLockedCells="1"/>
  <mergeCells count="7">
    <mergeCell ref="C26:D26"/>
    <mergeCell ref="B2:K2"/>
    <mergeCell ref="E4:E5"/>
    <mergeCell ref="F4:F5"/>
    <mergeCell ref="G4:G5"/>
    <mergeCell ref="H4:H5"/>
    <mergeCell ref="I4:J4"/>
  </mergeCells>
  <phoneticPr fontId="0" type="noConversion"/>
  <printOptions horizontalCentered="1" verticalCentered="1"/>
  <pageMargins left="0" right="0" top="0" bottom="0.19685039370078741" header="0" footer="0.11811023622047245"/>
  <pageSetup paperSize="9" orientation="landscape" horizontalDpi="4294967292" verticalDpi="300" r:id="rId1"/>
  <headerFooter alignWithMargins="0">
    <oddFooter>&amp;R&amp;"Times New Roman,Normal"
- 6 -</oddFooter>
  </headerFooter>
  <ignoredErrors>
    <ignoredError sqref="E6:F6 H6 C36 C3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B1:K38"/>
  <sheetViews>
    <sheetView workbookViewId="0">
      <selection activeCell="E7" sqref="E7"/>
    </sheetView>
  </sheetViews>
  <sheetFormatPr baseColWidth="10" defaultColWidth="11.42578125" defaultRowHeight="12.75"/>
  <cols>
    <col min="1" max="1" width="2.42578125" style="38" customWidth="1"/>
    <col min="2" max="2" width="1" style="38" customWidth="1"/>
    <col min="3" max="3" width="7.140625" style="38" customWidth="1"/>
    <col min="4" max="4" width="58.7109375" style="38" customWidth="1"/>
    <col min="5" max="10" width="11.7109375" style="38" customWidth="1"/>
    <col min="11" max="11" width="1" style="38" customWidth="1"/>
    <col min="12" max="12" width="2.28515625" style="38" customWidth="1"/>
    <col min="13" max="16384" width="11.42578125" style="38"/>
  </cols>
  <sheetData>
    <row r="1" spans="2:11" ht="13.5" thickBot="1"/>
    <row r="2" spans="2:11" s="258" customFormat="1" ht="18.75" thickBot="1">
      <c r="B2" s="1142" t="s">
        <v>826</v>
      </c>
      <c r="C2" s="1143"/>
      <c r="D2" s="1143"/>
      <c r="E2" s="1143"/>
      <c r="F2" s="1143"/>
      <c r="G2" s="1143"/>
      <c r="H2" s="1143"/>
      <c r="I2" s="1143"/>
      <c r="J2" s="1143"/>
      <c r="K2" s="1144"/>
    </row>
    <row r="3" spans="2:11" ht="11.25" customHeight="1" thickBot="1">
      <c r="B3" s="71"/>
      <c r="C3" s="877"/>
      <c r="D3" s="878"/>
      <c r="E3" s="879"/>
      <c r="F3" s="879"/>
      <c r="G3" s="879"/>
      <c r="H3" s="879"/>
      <c r="I3" s="879"/>
      <c r="J3" s="878"/>
      <c r="K3" s="74"/>
    </row>
    <row r="4" spans="2:11" s="41" customFormat="1" ht="20.25" customHeight="1">
      <c r="B4" s="40"/>
      <c r="C4" s="875"/>
      <c r="D4" s="876"/>
      <c r="E4" s="1147" t="s">
        <v>784</v>
      </c>
      <c r="F4" s="1149" t="s">
        <v>785</v>
      </c>
      <c r="G4" s="1149" t="s">
        <v>786</v>
      </c>
      <c r="H4" s="1149" t="s">
        <v>787</v>
      </c>
      <c r="I4" s="1149" t="s">
        <v>788</v>
      </c>
      <c r="J4" s="1151"/>
      <c r="K4" s="42"/>
    </row>
    <row r="5" spans="2:11" ht="28.5" customHeight="1" thickBot="1">
      <c r="B5" s="40"/>
      <c r="C5" s="875"/>
      <c r="D5" s="876"/>
      <c r="E5" s="1148"/>
      <c r="F5" s="1150"/>
      <c r="G5" s="1150"/>
      <c r="H5" s="1150"/>
      <c r="I5" s="1047" t="s">
        <v>789</v>
      </c>
      <c r="J5" s="535" t="s">
        <v>724</v>
      </c>
      <c r="K5" s="42"/>
    </row>
    <row r="6" spans="2:11" s="88" customFormat="1" ht="14.25" customHeight="1" thickBot="1">
      <c r="B6" s="259"/>
      <c r="C6" s="1046" t="s">
        <v>827</v>
      </c>
      <c r="D6" s="209"/>
      <c r="E6" s="78" t="s">
        <v>726</v>
      </c>
      <c r="F6" s="78" t="s">
        <v>727</v>
      </c>
      <c r="G6" s="78" t="s">
        <v>791</v>
      </c>
      <c r="H6" s="78" t="s">
        <v>748</v>
      </c>
      <c r="I6" s="78" t="s">
        <v>792</v>
      </c>
      <c r="J6" s="78" t="s">
        <v>793</v>
      </c>
      <c r="K6" s="260"/>
    </row>
    <row r="7" spans="2:11" ht="14.25" customHeight="1">
      <c r="B7" s="40"/>
      <c r="C7" s="236">
        <v>10</v>
      </c>
      <c r="D7" s="894" t="s">
        <v>794</v>
      </c>
      <c r="E7" s="92">
        <f>+'SI tableau ressources.1'!E11</f>
        <v>0</v>
      </c>
      <c r="F7" s="92">
        <f>+'SI tableau ressources.1'!F11</f>
        <v>0</v>
      </c>
      <c r="G7" s="237">
        <f>E7+F7</f>
        <v>0</v>
      </c>
      <c r="H7" s="92">
        <f>+'SI tableau ressources.1'!J11</f>
        <v>0</v>
      </c>
      <c r="I7" s="237">
        <f>H7-G7</f>
        <v>0</v>
      </c>
      <c r="J7" s="238" t="str">
        <f>IF(G7=0,"",I7/G7)</f>
        <v/>
      </c>
      <c r="K7" s="42"/>
    </row>
    <row r="8" spans="2:11" ht="14.25" customHeight="1">
      <c r="B8" s="40"/>
      <c r="C8" s="236">
        <v>1161</v>
      </c>
      <c r="D8" s="895" t="s">
        <v>795</v>
      </c>
      <c r="E8" s="93">
        <f>+'SI tableau ressources.1'!E14</f>
        <v>0</v>
      </c>
      <c r="F8" s="93">
        <f>+'SI tableau ressources.1'!F14</f>
        <v>0</v>
      </c>
      <c r="G8" s="240">
        <f>E8+F8</f>
        <v>0</v>
      </c>
      <c r="H8" s="93">
        <f>+'SI tableau ressources.1'!J14</f>
        <v>0</v>
      </c>
      <c r="I8" s="240">
        <f>H8-G8</f>
        <v>0</v>
      </c>
      <c r="J8" s="241" t="str">
        <f>IF(G8=0,"",I8/G8)</f>
        <v/>
      </c>
      <c r="K8" s="42"/>
    </row>
    <row r="9" spans="2:11" ht="14.25" customHeight="1" thickBot="1">
      <c r="B9" s="40"/>
      <c r="C9" s="236">
        <v>13</v>
      </c>
      <c r="D9" s="896" t="s">
        <v>796</v>
      </c>
      <c r="E9" s="94">
        <f>+'SI tableau ressources.1'!E19</f>
        <v>0</v>
      </c>
      <c r="F9" s="94">
        <f>+'SI tableau ressources.1'!F19</f>
        <v>0</v>
      </c>
      <c r="G9" s="242">
        <f>E9+F9</f>
        <v>0</v>
      </c>
      <c r="H9" s="94">
        <f>+'SI tableau ressources.1'!J19</f>
        <v>0</v>
      </c>
      <c r="I9" s="242">
        <f>H9-G9</f>
        <v>0</v>
      </c>
      <c r="J9" s="243" t="str">
        <f>IF(G9=0,"",I9/G9)</f>
        <v/>
      </c>
      <c r="K9" s="42"/>
    </row>
    <row r="10" spans="2:11" s="88" customFormat="1" ht="14.25" customHeight="1" thickBot="1">
      <c r="B10" s="259"/>
      <c r="C10" s="1046" t="s">
        <v>828</v>
      </c>
      <c r="D10" s="209"/>
      <c r="E10" s="244"/>
      <c r="F10" s="244"/>
      <c r="G10" s="244"/>
      <c r="H10" s="244"/>
      <c r="I10" s="244"/>
      <c r="J10" s="83"/>
      <c r="K10" s="260"/>
    </row>
    <row r="11" spans="2:11" ht="38.25">
      <c r="B11" s="40"/>
      <c r="C11" s="236">
        <v>14</v>
      </c>
      <c r="D11" s="903" t="s">
        <v>798</v>
      </c>
      <c r="E11" s="92">
        <f>+'SI tableau ressources.1'!E30</f>
        <v>0</v>
      </c>
      <c r="F11" s="92">
        <f>+'SI tableau ressources.1'!F30</f>
        <v>0</v>
      </c>
      <c r="G11" s="237">
        <f>E11+F11</f>
        <v>0</v>
      </c>
      <c r="H11" s="92">
        <f>+'SI tableau ressources.1'!J30</f>
        <v>0</v>
      </c>
      <c r="I11" s="237">
        <f>H11-G11</f>
        <v>0</v>
      </c>
      <c r="J11" s="238" t="str">
        <f>IF(G11=0,"",I11/G11)</f>
        <v/>
      </c>
      <c r="K11" s="42"/>
    </row>
    <row r="12" spans="2:11" ht="14.25" customHeight="1" thickBot="1">
      <c r="B12" s="40"/>
      <c r="C12" s="236">
        <v>15</v>
      </c>
      <c r="D12" s="897" t="s">
        <v>799</v>
      </c>
      <c r="E12" s="94">
        <f>+'SI tableau ressources.1'!E38</f>
        <v>0</v>
      </c>
      <c r="F12" s="94">
        <f>+'SI tableau ressources.1'!F38</f>
        <v>0</v>
      </c>
      <c r="G12" s="242">
        <f>E12+F12</f>
        <v>0</v>
      </c>
      <c r="H12" s="94">
        <f>+'SI tableau ressources.1'!J38</f>
        <v>0</v>
      </c>
      <c r="I12" s="242">
        <f>H12-G12</f>
        <v>0</v>
      </c>
      <c r="J12" s="243" t="str">
        <f>IF(G12=0,"",I12/G12)</f>
        <v/>
      </c>
      <c r="K12" s="42"/>
    </row>
    <row r="13" spans="2:11" s="88" customFormat="1" ht="14.25" customHeight="1" thickBot="1">
      <c r="B13" s="259"/>
      <c r="C13" s="1046" t="s">
        <v>829</v>
      </c>
      <c r="D13" s="209"/>
      <c r="E13" s="244"/>
      <c r="F13" s="244"/>
      <c r="G13" s="244"/>
      <c r="H13" s="244"/>
      <c r="I13" s="244"/>
      <c r="J13" s="83"/>
      <c r="K13" s="260"/>
    </row>
    <row r="14" spans="2:11" ht="14.25" customHeight="1">
      <c r="B14" s="40"/>
      <c r="C14" s="236">
        <v>16</v>
      </c>
      <c r="D14" s="894" t="s">
        <v>801</v>
      </c>
      <c r="E14" s="92">
        <f>+'SI tableau ressources.2'!E14</f>
        <v>0</v>
      </c>
      <c r="F14" s="92">
        <f>+'SI tableau ressources.2'!F14</f>
        <v>0</v>
      </c>
      <c r="G14" s="237">
        <f>E14+F14</f>
        <v>0</v>
      </c>
      <c r="H14" s="92">
        <f>+'SI tableau ressources.2'!J14</f>
        <v>0</v>
      </c>
      <c r="I14" s="237">
        <f>H14-G14</f>
        <v>0</v>
      </c>
      <c r="J14" s="238" t="str">
        <f>IF(G14=0,"",I14/G14)</f>
        <v/>
      </c>
      <c r="K14" s="42"/>
    </row>
    <row r="15" spans="2:11" ht="14.25" customHeight="1" thickBot="1">
      <c r="B15" s="40"/>
      <c r="C15" s="236">
        <v>17</v>
      </c>
      <c r="D15" s="881" t="s">
        <v>802</v>
      </c>
      <c r="E15" s="94">
        <f>+'SI tableau ressources.2'!E19</f>
        <v>0</v>
      </c>
      <c r="F15" s="94">
        <f>+'SI tableau ressources.2'!F19</f>
        <v>0</v>
      </c>
      <c r="G15" s="242">
        <f>E15+F15</f>
        <v>0</v>
      </c>
      <c r="H15" s="94">
        <f>+'SI tableau ressources.2'!J19</f>
        <v>0</v>
      </c>
      <c r="I15" s="242">
        <f>H15-G15</f>
        <v>0</v>
      </c>
      <c r="J15" s="243" t="str">
        <f>IF(G15=0,"",I15/G15)</f>
        <v/>
      </c>
      <c r="K15" s="42"/>
    </row>
    <row r="16" spans="2:11" s="88" customFormat="1" ht="14.25" customHeight="1" thickBot="1">
      <c r="B16" s="259"/>
      <c r="C16" s="1046" t="s">
        <v>830</v>
      </c>
      <c r="D16" s="209"/>
      <c r="E16" s="244"/>
      <c r="F16" s="244"/>
      <c r="G16" s="244"/>
      <c r="H16" s="244"/>
      <c r="I16" s="244"/>
      <c r="J16" s="83"/>
      <c r="K16" s="260"/>
    </row>
    <row r="17" spans="2:11" ht="14.25" customHeight="1" thickBot="1">
      <c r="B17" s="40"/>
      <c r="C17" s="236">
        <v>18</v>
      </c>
      <c r="D17" s="898" t="s">
        <v>831</v>
      </c>
      <c r="E17" s="450">
        <f>+'SI tableau ressources.2'!E22</f>
        <v>0</v>
      </c>
      <c r="F17" s="450">
        <f>+'SI tableau ressources.2'!F22</f>
        <v>0</v>
      </c>
      <c r="G17" s="245">
        <f>E17+F17</f>
        <v>0</v>
      </c>
      <c r="H17" s="450">
        <f>+'SI tableau ressources.2'!J22</f>
        <v>0</v>
      </c>
      <c r="I17" s="245">
        <f>H17-G17</f>
        <v>0</v>
      </c>
      <c r="J17" s="246" t="str">
        <f>IF(G17=0,"",I17/G17)</f>
        <v/>
      </c>
      <c r="K17" s="42"/>
    </row>
    <row r="18" spans="2:11" s="88" customFormat="1" ht="14.25" customHeight="1" thickBot="1">
      <c r="B18" s="259"/>
      <c r="C18" s="1046" t="s">
        <v>832</v>
      </c>
      <c r="D18" s="209"/>
      <c r="E18" s="244"/>
      <c r="F18" s="244"/>
      <c r="G18" s="244"/>
      <c r="H18" s="244"/>
      <c r="I18" s="244"/>
      <c r="J18" s="83"/>
      <c r="K18" s="260"/>
    </row>
    <row r="19" spans="2:11" ht="14.25" customHeight="1">
      <c r="B19" s="40"/>
      <c r="C19" s="236">
        <v>20</v>
      </c>
      <c r="D19" s="894" t="s">
        <v>806</v>
      </c>
      <c r="E19" s="92">
        <f>+'SI tableau ressources.2'!E35</f>
        <v>0</v>
      </c>
      <c r="F19" s="92">
        <f>+'SI tableau ressources.2'!F35</f>
        <v>0</v>
      </c>
      <c r="G19" s="237">
        <f t="shared" ref="G19:G25" si="0">E19+F19</f>
        <v>0</v>
      </c>
      <c r="H19" s="92">
        <f>+'SI tableau ressources.2'!J35</f>
        <v>0</v>
      </c>
      <c r="I19" s="237">
        <f t="shared" ref="I19:I25" si="1">H19-G19</f>
        <v>0</v>
      </c>
      <c r="J19" s="238" t="str">
        <f t="shared" ref="J19:J25" si="2">IF(G19=0,"",I19/G19)</f>
        <v/>
      </c>
      <c r="K19" s="42"/>
    </row>
    <row r="20" spans="2:11" ht="14.25" customHeight="1">
      <c r="B20" s="40"/>
      <c r="C20" s="236">
        <v>21</v>
      </c>
      <c r="D20" s="899" t="s">
        <v>807</v>
      </c>
      <c r="E20" s="95">
        <f>+'SI tableau ressources.3'!E19</f>
        <v>0</v>
      </c>
      <c r="F20" s="95">
        <f>+'SI tableau ressources.3'!F19</f>
        <v>0</v>
      </c>
      <c r="G20" s="247">
        <f t="shared" si="0"/>
        <v>0</v>
      </c>
      <c r="H20" s="95">
        <f>+'SI tableau ressources.3'!J19</f>
        <v>0</v>
      </c>
      <c r="I20" s="247">
        <f t="shared" si="1"/>
        <v>0</v>
      </c>
      <c r="J20" s="248" t="str">
        <f t="shared" si="2"/>
        <v/>
      </c>
      <c r="K20" s="42"/>
    </row>
    <row r="21" spans="2:11" ht="14.25" customHeight="1">
      <c r="B21" s="40"/>
      <c r="C21" s="236">
        <v>22</v>
      </c>
      <c r="D21" s="899" t="s">
        <v>808</v>
      </c>
      <c r="E21" s="95">
        <f>+'SI tableau ressources.3'!E28</f>
        <v>0</v>
      </c>
      <c r="F21" s="95">
        <f>+'SI tableau ressources.3'!F28</f>
        <v>0</v>
      </c>
      <c r="G21" s="247">
        <f t="shared" si="0"/>
        <v>0</v>
      </c>
      <c r="H21" s="95">
        <f>+'SI tableau ressources.3'!J28</f>
        <v>0</v>
      </c>
      <c r="I21" s="247">
        <f t="shared" si="1"/>
        <v>0</v>
      </c>
      <c r="J21" s="248" t="str">
        <f t="shared" si="2"/>
        <v/>
      </c>
      <c r="K21" s="42"/>
    </row>
    <row r="22" spans="2:11" ht="14.25" customHeight="1">
      <c r="B22" s="40"/>
      <c r="C22" s="236">
        <v>23</v>
      </c>
      <c r="D22" s="899" t="s">
        <v>809</v>
      </c>
      <c r="E22" s="95">
        <f>+'SI tableau ressources.4'!E16</f>
        <v>0</v>
      </c>
      <c r="F22" s="95">
        <f>+'SI tableau ressources.4'!F16</f>
        <v>0</v>
      </c>
      <c r="G22" s="247">
        <f t="shared" si="0"/>
        <v>0</v>
      </c>
      <c r="H22" s="95">
        <f>+'SI tableau ressources.4'!J16</f>
        <v>0</v>
      </c>
      <c r="I22" s="247">
        <f t="shared" si="1"/>
        <v>0</v>
      </c>
      <c r="J22" s="248" t="str">
        <f t="shared" si="2"/>
        <v/>
      </c>
      <c r="K22" s="42"/>
    </row>
    <row r="23" spans="2:11" ht="14.25" customHeight="1">
      <c r="B23" s="40"/>
      <c r="C23" s="236">
        <v>24</v>
      </c>
      <c r="D23" s="882" t="s">
        <v>810</v>
      </c>
      <c r="E23" s="95">
        <f>+'SI tableau ressources.4'!E18</f>
        <v>0</v>
      </c>
      <c r="F23" s="95">
        <f>+'SI tableau ressources.4'!F18</f>
        <v>0</v>
      </c>
      <c r="G23" s="247">
        <f t="shared" si="0"/>
        <v>0</v>
      </c>
      <c r="H23" s="95">
        <f>+'SI tableau ressources.4'!J18</f>
        <v>0</v>
      </c>
      <c r="I23" s="247">
        <f t="shared" si="1"/>
        <v>0</v>
      </c>
      <c r="J23" s="248" t="str">
        <f t="shared" si="2"/>
        <v/>
      </c>
      <c r="K23" s="42"/>
    </row>
    <row r="24" spans="2:11" ht="14.25" customHeight="1">
      <c r="B24" s="40"/>
      <c r="C24" s="236">
        <v>26</v>
      </c>
      <c r="D24" s="899" t="s">
        <v>811</v>
      </c>
      <c r="E24" s="95">
        <f>+'SI tableau ressources.4'!E20</f>
        <v>0</v>
      </c>
      <c r="F24" s="95">
        <f>+'SI tableau ressources.4'!F20</f>
        <v>0</v>
      </c>
      <c r="G24" s="247">
        <f t="shared" si="0"/>
        <v>0</v>
      </c>
      <c r="H24" s="95">
        <f>+'SI tableau ressources.4'!J20</f>
        <v>0</v>
      </c>
      <c r="I24" s="247">
        <f t="shared" si="1"/>
        <v>0</v>
      </c>
      <c r="J24" s="248" t="str">
        <f t="shared" si="2"/>
        <v/>
      </c>
      <c r="K24" s="42"/>
    </row>
    <row r="25" spans="2:11" ht="14.25" customHeight="1" thickBot="1">
      <c r="B25" s="40"/>
      <c r="C25" s="236">
        <v>27</v>
      </c>
      <c r="D25" s="896" t="s">
        <v>812</v>
      </c>
      <c r="E25" s="94">
        <f>+'SI tableau ressources.4'!E29</f>
        <v>0</v>
      </c>
      <c r="F25" s="94">
        <f>+'SI tableau ressources.4'!F29</f>
        <v>0</v>
      </c>
      <c r="G25" s="242">
        <f t="shared" si="0"/>
        <v>0</v>
      </c>
      <c r="H25" s="94">
        <f>+'SI tableau ressources.4'!J29</f>
        <v>0</v>
      </c>
      <c r="I25" s="242">
        <f t="shared" si="1"/>
        <v>0</v>
      </c>
      <c r="J25" s="243" t="str">
        <f t="shared" si="2"/>
        <v/>
      </c>
      <c r="K25" s="42"/>
    </row>
    <row r="26" spans="2:11" s="88" customFormat="1" ht="14.25" customHeight="1" thickBot="1">
      <c r="B26" s="259"/>
      <c r="C26" s="1046" t="s">
        <v>813</v>
      </c>
      <c r="D26" s="209"/>
      <c r="E26" s="244"/>
      <c r="F26" s="244"/>
      <c r="G26" s="244"/>
      <c r="H26" s="244"/>
      <c r="I26" s="244"/>
      <c r="J26" s="83"/>
      <c r="K26" s="260"/>
    </row>
    <row r="27" spans="2:11" ht="14.25" customHeight="1">
      <c r="B27" s="40"/>
      <c r="C27" s="236">
        <v>28</v>
      </c>
      <c r="D27" s="894" t="s">
        <v>833</v>
      </c>
      <c r="E27" s="92">
        <f>+'SI tableau ressources.5'!E15</f>
        <v>0</v>
      </c>
      <c r="F27" s="92">
        <f>+'SI tableau ressources.5'!F15</f>
        <v>0</v>
      </c>
      <c r="G27" s="237">
        <f t="shared" ref="G27:G32" si="3">E27+F27</f>
        <v>0</v>
      </c>
      <c r="H27" s="92">
        <f>+'SI tableau ressources.5'!J15</f>
        <v>0</v>
      </c>
      <c r="I27" s="237">
        <f t="shared" ref="I27:I32" si="4">H27-G27</f>
        <v>0</v>
      </c>
      <c r="J27" s="238" t="str">
        <f t="shared" ref="J27:J32" si="5">IF(G27=0,"",I27/G27)</f>
        <v/>
      </c>
      <c r="K27" s="42"/>
    </row>
    <row r="28" spans="2:11" ht="14.25" customHeight="1">
      <c r="B28" s="40"/>
      <c r="C28" s="236">
        <v>29</v>
      </c>
      <c r="D28" s="899" t="s">
        <v>834</v>
      </c>
      <c r="E28" s="95">
        <f>+'SI tableau ressources.5'!E23</f>
        <v>0</v>
      </c>
      <c r="F28" s="95">
        <f>+'SI tableau ressources.5'!F23</f>
        <v>0</v>
      </c>
      <c r="G28" s="247">
        <f t="shared" si="3"/>
        <v>0</v>
      </c>
      <c r="H28" s="95">
        <f>+'SI tableau ressources.5'!J23</f>
        <v>0</v>
      </c>
      <c r="I28" s="247">
        <f t="shared" si="4"/>
        <v>0</v>
      </c>
      <c r="J28" s="248" t="str">
        <f t="shared" si="5"/>
        <v/>
      </c>
      <c r="K28" s="42"/>
    </row>
    <row r="29" spans="2:11" ht="14.25" customHeight="1">
      <c r="B29" s="40"/>
      <c r="C29" s="236">
        <v>39</v>
      </c>
      <c r="D29" s="899" t="s">
        <v>816</v>
      </c>
      <c r="E29" s="95">
        <f>+CRCAPHCPTEG__R39_____BEXANN0</f>
        <v>0</v>
      </c>
      <c r="F29" s="95">
        <f>+CRCAPHCPTEG__R39_____VDMANN0</f>
        <v>0</v>
      </c>
      <c r="G29" s="247">
        <f t="shared" si="3"/>
        <v>0</v>
      </c>
      <c r="H29" s="95">
        <f>+'SI tableau ressources.5'!J25</f>
        <v>0</v>
      </c>
      <c r="I29" s="247">
        <f t="shared" si="4"/>
        <v>0</v>
      </c>
      <c r="J29" s="248" t="str">
        <f t="shared" si="5"/>
        <v/>
      </c>
      <c r="K29" s="42"/>
    </row>
    <row r="30" spans="2:11" ht="14.25" customHeight="1">
      <c r="B30" s="40"/>
      <c r="C30" s="236">
        <v>481</v>
      </c>
      <c r="D30" s="899" t="s">
        <v>835</v>
      </c>
      <c r="E30" s="95">
        <f>+CRCAPHCPTEG__R481____BEXANN0</f>
        <v>0</v>
      </c>
      <c r="F30" s="95">
        <f>+CRCAPHCPTEG__R481____VDMANN0</f>
        <v>0</v>
      </c>
      <c r="G30" s="247">
        <f t="shared" si="3"/>
        <v>0</v>
      </c>
      <c r="H30" s="95">
        <f>+'SI tableau ressources.5'!J26</f>
        <v>0</v>
      </c>
      <c r="I30" s="247">
        <f t="shared" si="4"/>
        <v>0</v>
      </c>
      <c r="J30" s="248" t="str">
        <f t="shared" si="5"/>
        <v/>
      </c>
      <c r="K30" s="42"/>
    </row>
    <row r="31" spans="2:11" ht="14.25" customHeight="1">
      <c r="B31" s="40"/>
      <c r="C31" s="236">
        <v>49</v>
      </c>
      <c r="D31" s="899" t="s">
        <v>836</v>
      </c>
      <c r="E31" s="95">
        <f>+CRCAPHCPTEG__R49_____BEXANN0</f>
        <v>0</v>
      </c>
      <c r="F31" s="95">
        <f>+CRCAPHCPTEG__R49_____VDMANN0</f>
        <v>0</v>
      </c>
      <c r="G31" s="247">
        <f t="shared" si="3"/>
        <v>0</v>
      </c>
      <c r="H31" s="95">
        <f>+'SI tableau ressources.5'!J27</f>
        <v>0</v>
      </c>
      <c r="I31" s="247">
        <f t="shared" si="4"/>
        <v>0</v>
      </c>
      <c r="J31" s="248" t="str">
        <f t="shared" si="5"/>
        <v/>
      </c>
      <c r="K31" s="42"/>
    </row>
    <row r="32" spans="2:11" ht="14.25" customHeight="1" thickBot="1">
      <c r="B32" s="40"/>
      <c r="C32" s="236">
        <v>59</v>
      </c>
      <c r="D32" s="896" t="s">
        <v>837</v>
      </c>
      <c r="E32" s="94">
        <f>+CRCAPHCPTEG__R59_____BEXANN0</f>
        <v>0</v>
      </c>
      <c r="F32" s="94">
        <f>+CRCAPHCPTEG__R59_____VDMANN0</f>
        <v>0</v>
      </c>
      <c r="G32" s="242">
        <f t="shared" si="3"/>
        <v>0</v>
      </c>
      <c r="H32" s="94">
        <f>+'SI tableau ressources.5'!J28</f>
        <v>0</v>
      </c>
      <c r="I32" s="242">
        <f t="shared" si="4"/>
        <v>0</v>
      </c>
      <c r="J32" s="243" t="str">
        <f t="shared" si="5"/>
        <v/>
      </c>
      <c r="K32" s="42"/>
    </row>
    <row r="33" spans="2:11" ht="14.25" customHeight="1" thickBot="1">
      <c r="B33" s="40"/>
      <c r="C33" s="236"/>
      <c r="D33" s="209"/>
      <c r="E33" s="244"/>
      <c r="F33" s="244"/>
      <c r="G33" s="244"/>
      <c r="H33" s="244"/>
      <c r="I33" s="244"/>
      <c r="J33" s="83"/>
      <c r="K33" s="42"/>
    </row>
    <row r="34" spans="2:11" ht="14.25" customHeight="1">
      <c r="B34" s="40"/>
      <c r="C34" s="250" t="s">
        <v>820</v>
      </c>
      <c r="D34" s="900" t="s">
        <v>838</v>
      </c>
      <c r="E34" s="92">
        <f>+CRCAPHCPTEG__R001____BEXANN0</f>
        <v>0</v>
      </c>
      <c r="F34" s="92">
        <f>+CRCAPHCPTEG__R001____VDMANN0</f>
        <v>0</v>
      </c>
      <c r="G34" s="237">
        <f>E34+F34</f>
        <v>0</v>
      </c>
      <c r="H34" s="92">
        <f>+'SI tableau ressources.5'!J30</f>
        <v>0</v>
      </c>
      <c r="I34" s="237">
        <f>H34-G34</f>
        <v>0</v>
      </c>
      <c r="J34" s="238" t="str">
        <f>IF(G34=0,"",I34/G34)</f>
        <v/>
      </c>
      <c r="K34" s="42"/>
    </row>
    <row r="35" spans="2:11" ht="14.25" customHeight="1">
      <c r="B35" s="40"/>
      <c r="C35" s="250" t="s">
        <v>822</v>
      </c>
      <c r="D35" s="901" t="s">
        <v>795</v>
      </c>
      <c r="E35" s="95">
        <f>+CRCAPHCPTEG__R004____BEXANN0</f>
        <v>0</v>
      </c>
      <c r="F35" s="95">
        <f>+CRCAPHCPTEG__R004____VDMANN0</f>
        <v>0</v>
      </c>
      <c r="G35" s="247">
        <f>E35+F35</f>
        <v>0</v>
      </c>
      <c r="H35" s="95">
        <f>+'SI tableau ressources.5'!J31</f>
        <v>0</v>
      </c>
      <c r="I35" s="247">
        <f>H35-G35</f>
        <v>0</v>
      </c>
      <c r="J35" s="248" t="str">
        <f>IF(G35=0,"",I35/G35)</f>
        <v/>
      </c>
      <c r="K35" s="42"/>
    </row>
    <row r="36" spans="2:11" s="88" customFormat="1" ht="14.25" customHeight="1" thickBot="1">
      <c r="B36" s="259"/>
      <c r="C36" s="250" t="s">
        <v>839</v>
      </c>
      <c r="D36" s="902" t="s">
        <v>840</v>
      </c>
      <c r="E36" s="242">
        <f>IF(SUM(E7:E35)-SUM('Sect I Emplois'!E7:E35)&lt;0,ABS(SUM(E7:E35)-SUM('Sect I Emplois'!E7:E35)),0)</f>
        <v>0</v>
      </c>
      <c r="F36" s="242">
        <f>IF(SUM(F7:F35)-SUM('Sect I Emplois'!F7:F35)&lt;0,ABS(SUM(F7:F35)-SUM('Sect I Emplois'!F7:F35)),0)</f>
        <v>0</v>
      </c>
      <c r="G36" s="242">
        <f>E36+F36</f>
        <v>0</v>
      </c>
      <c r="H36" s="242">
        <f>IF(SUM(H7:H35)-SUM('Sect I Emplois'!H7:H35)&lt;0,ABS(SUM(H7:H35)-SUM('Sect I Emplois'!H7:H35)),0)</f>
        <v>0</v>
      </c>
      <c r="I36" s="242">
        <f>H36-G36</f>
        <v>0</v>
      </c>
      <c r="J36" s="243" t="str">
        <f>IF(G36=0,"",I36/G36)</f>
        <v/>
      </c>
      <c r="K36" s="260"/>
    </row>
    <row r="37" spans="2:11" s="88" customFormat="1" ht="14.25" customHeight="1" thickBot="1">
      <c r="B37" s="259"/>
      <c r="C37" s="254"/>
      <c r="D37" s="536" t="s">
        <v>825</v>
      </c>
      <c r="E37" s="245">
        <f>SUM(E7:E36)</f>
        <v>0</v>
      </c>
      <c r="F37" s="245">
        <f>SUM(F7:F36)</f>
        <v>0</v>
      </c>
      <c r="G37" s="245">
        <f>E37+F37</f>
        <v>0</v>
      </c>
      <c r="H37" s="245">
        <f>SUM(H7:H36)</f>
        <v>0</v>
      </c>
      <c r="I37" s="245">
        <f>H37-G37</f>
        <v>0</v>
      </c>
      <c r="J37" s="243" t="str">
        <f>IF(G37=0,"",I37/G37)</f>
        <v/>
      </c>
      <c r="K37" s="260"/>
    </row>
    <row r="38" spans="2:11" ht="14.25" customHeight="1" thickBot="1">
      <c r="B38" s="60"/>
      <c r="C38" s="62"/>
      <c r="D38" s="62"/>
      <c r="E38" s="62"/>
      <c r="F38" s="62"/>
      <c r="G38" s="62"/>
      <c r="H38" s="62"/>
      <c r="I38" s="62"/>
      <c r="J38" s="62"/>
      <c r="K38" s="63"/>
    </row>
  </sheetData>
  <sheetProtection sheet="1" objects="1" scenarios="1" selectLockedCells="1"/>
  <mergeCells count="6">
    <mergeCell ref="F4:F5"/>
    <mergeCell ref="G4:G5"/>
    <mergeCell ref="H4:H5"/>
    <mergeCell ref="I4:J4"/>
    <mergeCell ref="B2:K2"/>
    <mergeCell ref="E4:E5"/>
  </mergeCells>
  <phoneticPr fontId="0" type="noConversion"/>
  <printOptions horizontalCentered="1" verticalCentered="1"/>
  <pageMargins left="0" right="0" top="0.39370078740157483" bottom="0.19685039370078741" header="0.19685039370078741" footer="0.19685039370078741"/>
  <pageSetup paperSize="9" scale="99" orientation="landscape" horizontalDpi="300" verticalDpi="300" r:id="rId1"/>
  <headerFooter alignWithMargins="0">
    <oddFooter xml:space="preserve">&amp;R&amp;"Times New Roman,Normal"- 7- </oddFooter>
  </headerFooter>
  <ignoredErrors>
    <ignoredError sqref="G37" formula="1"/>
    <ignoredError sqref="E6 C34 H6"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B1:M39"/>
  <sheetViews>
    <sheetView zoomScale="90" zoomScaleNormal="90" workbookViewId="0">
      <selection activeCell="E32" sqref="E32"/>
    </sheetView>
  </sheetViews>
  <sheetFormatPr baseColWidth="10" defaultColWidth="11.42578125" defaultRowHeight="12.75"/>
  <cols>
    <col min="1" max="1" width="2.7109375" style="38" customWidth="1"/>
    <col min="2" max="2" width="1" style="38" customWidth="1"/>
    <col min="3" max="3" width="7.140625" style="38" customWidth="1"/>
    <col min="4" max="4" width="59.140625" style="91" customWidth="1"/>
    <col min="5" max="12" width="12.5703125" style="38" customWidth="1"/>
    <col min="13" max="13" width="1.140625" style="38" customWidth="1"/>
    <col min="14" max="14" width="3.5703125" style="38" customWidth="1"/>
    <col min="15" max="16384" width="11.42578125" style="38"/>
  </cols>
  <sheetData>
    <row r="1" spans="2:13" ht="13.5" thickBot="1"/>
    <row r="2" spans="2:13" ht="32.25" customHeight="1" thickBot="1">
      <c r="B2" s="1142" t="s">
        <v>841</v>
      </c>
      <c r="C2" s="1143"/>
      <c r="D2" s="1143"/>
      <c r="E2" s="1143"/>
      <c r="F2" s="1143"/>
      <c r="G2" s="1143"/>
      <c r="H2" s="1143"/>
      <c r="I2" s="1143"/>
      <c r="J2" s="1143"/>
      <c r="K2" s="1143"/>
      <c r="L2" s="1143"/>
      <c r="M2" s="1144"/>
    </row>
    <row r="3" spans="2:13" ht="13.5" customHeight="1" thickBot="1">
      <c r="B3" s="71"/>
      <c r="C3" s="261"/>
      <c r="D3" s="537"/>
      <c r="E3" s="263"/>
      <c r="F3" s="263"/>
      <c r="G3" s="263"/>
      <c r="H3" s="263"/>
      <c r="I3" s="263"/>
      <c r="J3" s="263"/>
      <c r="K3" s="263"/>
      <c r="L3" s="263"/>
      <c r="M3" s="74"/>
    </row>
    <row r="4" spans="2:13" ht="18" customHeight="1">
      <c r="B4" s="40"/>
      <c r="C4" s="264"/>
      <c r="D4" s="538"/>
      <c r="E4" s="1147" t="s">
        <v>784</v>
      </c>
      <c r="F4" s="1149" t="s">
        <v>842</v>
      </c>
      <c r="G4" s="1149" t="s">
        <v>786</v>
      </c>
      <c r="H4" s="1152" t="s">
        <v>843</v>
      </c>
      <c r="I4" s="1149" t="s">
        <v>844</v>
      </c>
      <c r="J4" s="1149" t="s">
        <v>845</v>
      </c>
      <c r="K4" s="1149" t="s">
        <v>788</v>
      </c>
      <c r="L4" s="1151"/>
      <c r="M4" s="42"/>
    </row>
    <row r="5" spans="2:13" ht="61.5" customHeight="1" thickBot="1">
      <c r="B5" s="40"/>
      <c r="C5" s="264"/>
      <c r="D5" s="538"/>
      <c r="E5" s="1148"/>
      <c r="F5" s="1150"/>
      <c r="G5" s="1150"/>
      <c r="H5" s="1153"/>
      <c r="I5" s="1150"/>
      <c r="J5" s="1150"/>
      <c r="K5" s="1047" t="s">
        <v>789</v>
      </c>
      <c r="L5" s="535" t="s">
        <v>724</v>
      </c>
      <c r="M5" s="42"/>
    </row>
    <row r="6" spans="2:13" ht="14.25" customHeight="1" thickBot="1">
      <c r="B6" s="40"/>
      <c r="C6" s="1105" t="s">
        <v>846</v>
      </c>
      <c r="D6" s="1146"/>
      <c r="E6" s="78" t="s">
        <v>726</v>
      </c>
      <c r="F6" s="78" t="s">
        <v>727</v>
      </c>
      <c r="G6" s="78" t="s">
        <v>791</v>
      </c>
      <c r="H6" s="78" t="s">
        <v>748</v>
      </c>
      <c r="I6" s="78" t="s">
        <v>750</v>
      </c>
      <c r="J6" s="78" t="s">
        <v>847</v>
      </c>
      <c r="K6" s="78" t="s">
        <v>848</v>
      </c>
      <c r="L6" s="78" t="s">
        <v>849</v>
      </c>
      <c r="M6" s="42"/>
    </row>
    <row r="7" spans="2:13" ht="13.5" customHeight="1">
      <c r="B7" s="40"/>
      <c r="C7" s="236">
        <v>102</v>
      </c>
      <c r="D7" s="542" t="s">
        <v>850</v>
      </c>
      <c r="E7" s="96"/>
      <c r="F7" s="92"/>
      <c r="G7" s="237">
        <f>E7+F7</f>
        <v>0</v>
      </c>
      <c r="H7" s="92"/>
      <c r="I7" s="92"/>
      <c r="J7" s="237">
        <f>H7-I7</f>
        <v>0</v>
      </c>
      <c r="K7" s="237">
        <f>J7-G7</f>
        <v>0</v>
      </c>
      <c r="L7" s="238" t="str">
        <f>IF(G7=0,"",K7/G7)</f>
        <v/>
      </c>
      <c r="M7" s="42"/>
    </row>
    <row r="8" spans="2:13" ht="14.25" customHeight="1">
      <c r="B8" s="40"/>
      <c r="C8" s="236">
        <v>103</v>
      </c>
      <c r="D8" s="543" t="s">
        <v>851</v>
      </c>
      <c r="E8" s="101"/>
      <c r="F8" s="95"/>
      <c r="G8" s="247">
        <f>E8+F8</f>
        <v>0</v>
      </c>
      <c r="H8" s="95"/>
      <c r="I8" s="95"/>
      <c r="J8" s="247">
        <f>H8-I8</f>
        <v>0</v>
      </c>
      <c r="K8" s="247">
        <f>J8-G8</f>
        <v>0</v>
      </c>
      <c r="L8" s="248" t="str">
        <f>IF(G8=0,"",K8/G8)</f>
        <v/>
      </c>
      <c r="M8" s="42"/>
    </row>
    <row r="9" spans="2:13" ht="14.25" customHeight="1">
      <c r="B9" s="40"/>
      <c r="C9" s="236">
        <v>105</v>
      </c>
      <c r="D9" s="544" t="s">
        <v>852</v>
      </c>
      <c r="E9" s="99"/>
      <c r="F9" s="93"/>
      <c r="G9" s="240">
        <f>E9+F9</f>
        <v>0</v>
      </c>
      <c r="H9" s="93"/>
      <c r="I9" s="93"/>
      <c r="J9" s="240">
        <f>H9-I9</f>
        <v>0</v>
      </c>
      <c r="K9" s="240">
        <f>J9-G9</f>
        <v>0</v>
      </c>
      <c r="L9" s="241" t="str">
        <f>IF(G9=0,"",K9/G9)</f>
        <v/>
      </c>
      <c r="M9" s="42"/>
    </row>
    <row r="10" spans="2:13" ht="14.25" customHeight="1" thickBot="1">
      <c r="B10" s="40"/>
      <c r="C10" s="236">
        <v>106</v>
      </c>
      <c r="D10" s="545" t="s">
        <v>853</v>
      </c>
      <c r="E10" s="102"/>
      <c r="F10" s="94"/>
      <c r="G10" s="242">
        <f>E10+F10</f>
        <v>0</v>
      </c>
      <c r="H10" s="94"/>
      <c r="I10" s="94"/>
      <c r="J10" s="242">
        <f>H10-I10</f>
        <v>0</v>
      </c>
      <c r="K10" s="242">
        <f>J10-G10</f>
        <v>0</v>
      </c>
      <c r="L10" s="243" t="str">
        <f>IF(G10=0,"",K10/G10)</f>
        <v/>
      </c>
      <c r="M10" s="42"/>
    </row>
    <row r="11" spans="2:13" ht="14.25" customHeight="1" thickBot="1">
      <c r="B11" s="40"/>
      <c r="C11" s="236">
        <v>10</v>
      </c>
      <c r="D11" s="266" t="s">
        <v>854</v>
      </c>
      <c r="E11" s="267">
        <f>SUM(E7:E10)</f>
        <v>0</v>
      </c>
      <c r="F11" s="267">
        <f>SUM(F7:F10)</f>
        <v>0</v>
      </c>
      <c r="G11" s="267">
        <f>SUM(G7:G10)</f>
        <v>0</v>
      </c>
      <c r="H11" s="267">
        <f>SUM(H7:H10)</f>
        <v>0</v>
      </c>
      <c r="I11" s="267">
        <f>SUM(I7:I10)</f>
        <v>0</v>
      </c>
      <c r="J11" s="267">
        <f>H11-I11</f>
        <v>0</v>
      </c>
      <c r="K11" s="267">
        <f>J11-G11</f>
        <v>0</v>
      </c>
      <c r="L11" s="246" t="str">
        <f>IF(G11=0,"",K11/G11)</f>
        <v/>
      </c>
      <c r="M11" s="42"/>
    </row>
    <row r="12" spans="2:13" ht="14.25" customHeight="1" thickBot="1">
      <c r="B12" s="40"/>
      <c r="C12" s="236"/>
      <c r="D12" s="1043"/>
      <c r="E12" s="244"/>
      <c r="F12" s="244"/>
      <c r="G12" s="244"/>
      <c r="H12" s="244"/>
      <c r="I12" s="244"/>
      <c r="J12" s="244"/>
      <c r="K12" s="244"/>
      <c r="L12" s="83"/>
      <c r="M12" s="42"/>
    </row>
    <row r="13" spans="2:13" ht="14.25" customHeight="1" thickBot="1">
      <c r="B13" s="40"/>
      <c r="C13" s="236">
        <v>1161</v>
      </c>
      <c r="D13" s="546" t="s">
        <v>795</v>
      </c>
      <c r="E13" s="96"/>
      <c r="F13" s="92"/>
      <c r="G13" s="237">
        <f>E13+F13</f>
        <v>0</v>
      </c>
      <c r="H13" s="92"/>
      <c r="I13" s="92"/>
      <c r="J13" s="237">
        <f>H13-I13</f>
        <v>0</v>
      </c>
      <c r="K13" s="237">
        <f>J13-G13</f>
        <v>0</v>
      </c>
      <c r="L13" s="238" t="str">
        <f>IF(G13=0,"",K13/G13)</f>
        <v/>
      </c>
      <c r="M13" s="42"/>
    </row>
    <row r="14" spans="2:13" ht="14.25" customHeight="1" thickBot="1">
      <c r="B14" s="40"/>
      <c r="C14" s="236"/>
      <c r="D14" s="266" t="s">
        <v>854</v>
      </c>
      <c r="E14" s="267">
        <f>SUM(E13:E13)</f>
        <v>0</v>
      </c>
      <c r="F14" s="267">
        <f>SUM(F13:F13)</f>
        <v>0</v>
      </c>
      <c r="G14" s="267">
        <f>SUM(G13:G13)</f>
        <v>0</v>
      </c>
      <c r="H14" s="267">
        <f>SUM(H13:H13)</f>
        <v>0</v>
      </c>
      <c r="I14" s="267">
        <f>SUM(I13:I13)</f>
        <v>0</v>
      </c>
      <c r="J14" s="267">
        <f>H14-I14</f>
        <v>0</v>
      </c>
      <c r="K14" s="267">
        <f>J14-G14</f>
        <v>0</v>
      </c>
      <c r="L14" s="246" t="str">
        <f>IF(G14=0,"",K14/G14)</f>
        <v/>
      </c>
      <c r="M14" s="42"/>
    </row>
    <row r="15" spans="2:13" ht="14.25" customHeight="1" thickBot="1">
      <c r="B15" s="40"/>
      <c r="C15" s="236"/>
      <c r="D15" s="1043"/>
      <c r="E15" s="244"/>
      <c r="F15" s="244"/>
      <c r="G15" s="244"/>
      <c r="H15" s="244"/>
      <c r="I15" s="244"/>
      <c r="J15" s="244"/>
      <c r="K15" s="244"/>
      <c r="L15" s="83"/>
      <c r="M15" s="42"/>
    </row>
    <row r="16" spans="2:13" ht="14.25" customHeight="1">
      <c r="B16" s="40"/>
      <c r="C16" s="236">
        <v>131</v>
      </c>
      <c r="D16" s="282" t="s">
        <v>855</v>
      </c>
      <c r="E16" s="92"/>
      <c r="F16" s="92"/>
      <c r="G16" s="237">
        <f>E16+F16</f>
        <v>0</v>
      </c>
      <c r="H16" s="92"/>
      <c r="I16" s="92"/>
      <c r="J16" s="237">
        <f>H16-I16</f>
        <v>0</v>
      </c>
      <c r="K16" s="237">
        <f>J16-G16</f>
        <v>0</v>
      </c>
      <c r="L16" s="238" t="str">
        <f>IF(G16=0,"",K16/G16)</f>
        <v/>
      </c>
      <c r="M16" s="42"/>
    </row>
    <row r="17" spans="2:13" ht="14.25" customHeight="1">
      <c r="B17" s="40"/>
      <c r="C17" s="236">
        <v>138</v>
      </c>
      <c r="D17" s="275" t="s">
        <v>856</v>
      </c>
      <c r="E17" s="93"/>
      <c r="F17" s="93"/>
      <c r="G17" s="240">
        <f>E17+F17</f>
        <v>0</v>
      </c>
      <c r="H17" s="93"/>
      <c r="I17" s="93"/>
      <c r="J17" s="240">
        <f>H17-I17</f>
        <v>0</v>
      </c>
      <c r="K17" s="240">
        <f>J17-G17</f>
        <v>0</v>
      </c>
      <c r="L17" s="241" t="str">
        <f>IF(G17=0,"",K17/G17)</f>
        <v/>
      </c>
      <c r="M17" s="42"/>
    </row>
    <row r="18" spans="2:13" ht="14.25" customHeight="1" thickBot="1">
      <c r="B18" s="40"/>
      <c r="C18" s="236">
        <v>139</v>
      </c>
      <c r="D18" s="277" t="s">
        <v>857</v>
      </c>
      <c r="E18" s="94"/>
      <c r="F18" s="94"/>
      <c r="G18" s="242">
        <f>E18+F18</f>
        <v>0</v>
      </c>
      <c r="H18" s="94"/>
      <c r="I18" s="94"/>
      <c r="J18" s="242">
        <f>H18-I18</f>
        <v>0</v>
      </c>
      <c r="K18" s="242">
        <f>J18-G18</f>
        <v>0</v>
      </c>
      <c r="L18" s="243" t="str">
        <f>IF(G18=0,"",K18/G18)</f>
        <v/>
      </c>
      <c r="M18" s="42"/>
    </row>
    <row r="19" spans="2:13" ht="14.25" customHeight="1" thickBot="1">
      <c r="B19" s="40"/>
      <c r="C19" s="236">
        <v>13</v>
      </c>
      <c r="D19" s="266" t="s">
        <v>854</v>
      </c>
      <c r="E19" s="267">
        <f>SUM(E16:E18)</f>
        <v>0</v>
      </c>
      <c r="F19" s="267">
        <f>SUM(F16:F18)</f>
        <v>0</v>
      </c>
      <c r="G19" s="267">
        <f>SUM(G16:G18)</f>
        <v>0</v>
      </c>
      <c r="H19" s="267">
        <f>SUM(H16:H18)</f>
        <v>0</v>
      </c>
      <c r="I19" s="267">
        <f>SUM(I16:I18)</f>
        <v>0</v>
      </c>
      <c r="J19" s="267">
        <f>H19-I19</f>
        <v>0</v>
      </c>
      <c r="K19" s="267">
        <f>J19-G19</f>
        <v>0</v>
      </c>
      <c r="L19" s="246" t="str">
        <f>IF(G19=0,"",K19/G19)</f>
        <v/>
      </c>
      <c r="M19" s="42"/>
    </row>
    <row r="20" spans="2:13" ht="14.25" customHeight="1" thickBot="1">
      <c r="B20" s="40"/>
      <c r="C20" s="1046" t="s">
        <v>797</v>
      </c>
      <c r="D20" s="433"/>
      <c r="E20" s="244"/>
      <c r="F20" s="244"/>
      <c r="G20" s="244"/>
      <c r="H20" s="244"/>
      <c r="I20" s="244"/>
      <c r="J20" s="244"/>
      <c r="K20" s="244"/>
      <c r="L20" s="83"/>
      <c r="M20" s="42"/>
    </row>
    <row r="21" spans="2:13" ht="25.5">
      <c r="B21" s="40"/>
      <c r="C21" s="236">
        <v>1411</v>
      </c>
      <c r="D21" s="272" t="s">
        <v>858</v>
      </c>
      <c r="E21" s="96"/>
      <c r="F21" s="92"/>
      <c r="G21" s="237">
        <f t="shared" ref="G21:G29" si="0">E21+F21</f>
        <v>0</v>
      </c>
      <c r="H21" s="92"/>
      <c r="I21" s="92"/>
      <c r="J21" s="237">
        <f t="shared" ref="J21:J30" si="1">H21-I21</f>
        <v>0</v>
      </c>
      <c r="K21" s="237">
        <f t="shared" ref="K21:K30" si="2">J21-G21</f>
        <v>0</v>
      </c>
      <c r="L21" s="238" t="str">
        <f t="shared" ref="L21:L30" si="3">IF(G21=0,"",K21/G21)</f>
        <v/>
      </c>
      <c r="M21" s="42"/>
    </row>
    <row r="22" spans="2:13" ht="14.25" customHeight="1">
      <c r="B22" s="40"/>
      <c r="C22" s="236">
        <v>142</v>
      </c>
      <c r="D22" s="273" t="s">
        <v>859</v>
      </c>
      <c r="E22" s="97"/>
      <c r="F22" s="98"/>
      <c r="G22" s="274">
        <f t="shared" si="0"/>
        <v>0</v>
      </c>
      <c r="H22" s="98"/>
      <c r="I22" s="98"/>
      <c r="J22" s="247">
        <f t="shared" si="1"/>
        <v>0</v>
      </c>
      <c r="K22" s="247">
        <f t="shared" si="2"/>
        <v>0</v>
      </c>
      <c r="L22" s="248" t="str">
        <f t="shared" si="3"/>
        <v/>
      </c>
      <c r="M22" s="42"/>
    </row>
    <row r="23" spans="2:13" ht="25.5">
      <c r="B23" s="40"/>
      <c r="C23" s="236">
        <v>144</v>
      </c>
      <c r="D23" s="273" t="s">
        <v>860</v>
      </c>
      <c r="E23" s="97"/>
      <c r="F23" s="98"/>
      <c r="G23" s="274">
        <f t="shared" si="0"/>
        <v>0</v>
      </c>
      <c r="H23" s="98"/>
      <c r="I23" s="98"/>
      <c r="J23" s="247">
        <f t="shared" si="1"/>
        <v>0</v>
      </c>
      <c r="K23" s="247">
        <f t="shared" si="2"/>
        <v>0</v>
      </c>
      <c r="L23" s="248" t="str">
        <f t="shared" si="3"/>
        <v/>
      </c>
      <c r="M23" s="42"/>
    </row>
    <row r="24" spans="2:13" ht="14.25" customHeight="1">
      <c r="B24" s="40"/>
      <c r="C24" s="236">
        <v>145</v>
      </c>
      <c r="D24" s="273" t="s">
        <v>861</v>
      </c>
      <c r="E24" s="97"/>
      <c r="F24" s="98"/>
      <c r="G24" s="274">
        <f t="shared" si="0"/>
        <v>0</v>
      </c>
      <c r="H24" s="98"/>
      <c r="I24" s="98"/>
      <c r="J24" s="247">
        <f t="shared" si="1"/>
        <v>0</v>
      </c>
      <c r="K24" s="247">
        <f t="shared" si="2"/>
        <v>0</v>
      </c>
      <c r="L24" s="248" t="str">
        <f t="shared" si="3"/>
        <v/>
      </c>
      <c r="M24" s="42"/>
    </row>
    <row r="25" spans="2:13" ht="14.25" customHeight="1">
      <c r="B25" s="40"/>
      <c r="C25" s="236">
        <v>146</v>
      </c>
      <c r="D25" s="273" t="s">
        <v>862</v>
      </c>
      <c r="E25" s="97"/>
      <c r="F25" s="98"/>
      <c r="G25" s="274">
        <f t="shared" si="0"/>
        <v>0</v>
      </c>
      <c r="H25" s="98"/>
      <c r="I25" s="98"/>
      <c r="J25" s="247">
        <f t="shared" si="1"/>
        <v>0</v>
      </c>
      <c r="K25" s="247">
        <f t="shared" si="2"/>
        <v>0</v>
      </c>
      <c r="L25" s="248" t="str">
        <f t="shared" si="3"/>
        <v/>
      </c>
      <c r="M25" s="42"/>
    </row>
    <row r="26" spans="2:13" ht="14.25" customHeight="1">
      <c r="B26" s="40"/>
      <c r="C26" s="236">
        <v>147</v>
      </c>
      <c r="D26" s="273" t="s">
        <v>863</v>
      </c>
      <c r="E26" s="97"/>
      <c r="F26" s="98"/>
      <c r="G26" s="274">
        <f t="shared" si="0"/>
        <v>0</v>
      </c>
      <c r="H26" s="98"/>
      <c r="I26" s="98"/>
      <c r="J26" s="247">
        <f t="shared" si="1"/>
        <v>0</v>
      </c>
      <c r="K26" s="247">
        <f t="shared" si="2"/>
        <v>0</v>
      </c>
      <c r="L26" s="248" t="str">
        <f t="shared" si="3"/>
        <v/>
      </c>
      <c r="M26" s="42"/>
    </row>
    <row r="27" spans="2:13" ht="14.25" customHeight="1">
      <c r="B27" s="40"/>
      <c r="C27" s="236">
        <v>148</v>
      </c>
      <c r="D27" s="273" t="s">
        <v>864</v>
      </c>
      <c r="E27" s="97"/>
      <c r="F27" s="98"/>
      <c r="G27" s="274">
        <f t="shared" si="0"/>
        <v>0</v>
      </c>
      <c r="H27" s="98"/>
      <c r="I27" s="98"/>
      <c r="J27" s="247">
        <f t="shared" si="1"/>
        <v>0</v>
      </c>
      <c r="K27" s="247">
        <f t="shared" si="2"/>
        <v>0</v>
      </c>
      <c r="L27" s="248" t="str">
        <f t="shared" si="3"/>
        <v/>
      </c>
      <c r="M27" s="42"/>
    </row>
    <row r="28" spans="2:13" ht="14.25" customHeight="1">
      <c r="B28" s="40"/>
      <c r="C28" s="236">
        <v>14861</v>
      </c>
      <c r="D28" s="273" t="s">
        <v>865</v>
      </c>
      <c r="E28" s="97"/>
      <c r="F28" s="98"/>
      <c r="G28" s="274">
        <f t="shared" si="0"/>
        <v>0</v>
      </c>
      <c r="H28" s="98"/>
      <c r="I28" s="98"/>
      <c r="J28" s="247">
        <f t="shared" si="1"/>
        <v>0</v>
      </c>
      <c r="K28" s="247">
        <f t="shared" si="2"/>
        <v>0</v>
      </c>
      <c r="L28" s="248" t="str">
        <f t="shared" si="3"/>
        <v/>
      </c>
      <c r="M28" s="42"/>
    </row>
    <row r="29" spans="2:13" ht="14.25" customHeight="1" thickBot="1">
      <c r="B29" s="40"/>
      <c r="C29" s="236">
        <v>14862</v>
      </c>
      <c r="D29" s="275" t="s">
        <v>866</v>
      </c>
      <c r="E29" s="100"/>
      <c r="F29" s="452"/>
      <c r="G29" s="276">
        <f t="shared" si="0"/>
        <v>0</v>
      </c>
      <c r="H29" s="452"/>
      <c r="I29" s="452"/>
      <c r="J29" s="242">
        <f t="shared" si="1"/>
        <v>0</v>
      </c>
      <c r="K29" s="242">
        <f t="shared" si="2"/>
        <v>0</v>
      </c>
      <c r="L29" s="243" t="str">
        <f t="shared" si="3"/>
        <v/>
      </c>
      <c r="M29" s="42"/>
    </row>
    <row r="30" spans="2:13" ht="14.25" customHeight="1" thickBot="1">
      <c r="B30" s="40"/>
      <c r="C30" s="236">
        <v>14</v>
      </c>
      <c r="D30" s="266" t="s">
        <v>854</v>
      </c>
      <c r="E30" s="267">
        <f>SUM(E21:E27)</f>
        <v>0</v>
      </c>
      <c r="F30" s="267">
        <f>SUM(F21:F27)</f>
        <v>0</v>
      </c>
      <c r="G30" s="267">
        <f>SUM(G21:G27)</f>
        <v>0</v>
      </c>
      <c r="H30" s="267">
        <f>SUM(H21:H27)</f>
        <v>0</v>
      </c>
      <c r="I30" s="267">
        <f>SUM(I21:I27)</f>
        <v>0</v>
      </c>
      <c r="J30" s="267">
        <f t="shared" si="1"/>
        <v>0</v>
      </c>
      <c r="K30" s="267">
        <f t="shared" si="2"/>
        <v>0</v>
      </c>
      <c r="L30" s="246" t="str">
        <f t="shared" si="3"/>
        <v/>
      </c>
      <c r="M30" s="42"/>
    </row>
    <row r="31" spans="2:13" ht="14.25" customHeight="1" thickBot="1">
      <c r="B31" s="40"/>
      <c r="C31" s="236"/>
      <c r="D31" s="1041"/>
      <c r="E31" s="244"/>
      <c r="F31" s="244"/>
      <c r="G31" s="244"/>
      <c r="H31" s="244"/>
      <c r="I31" s="244"/>
      <c r="J31" s="244"/>
      <c r="K31" s="244"/>
      <c r="L31" s="83"/>
      <c r="M31" s="42"/>
    </row>
    <row r="32" spans="2:13" ht="14.25" customHeight="1">
      <c r="B32" s="40"/>
      <c r="C32" s="236">
        <v>151</v>
      </c>
      <c r="D32" s="282" t="s">
        <v>867</v>
      </c>
      <c r="E32" s="96"/>
      <c r="F32" s="92"/>
      <c r="G32" s="237">
        <f t="shared" ref="G32:G37" si="4">E32+F32</f>
        <v>0</v>
      </c>
      <c r="H32" s="92"/>
      <c r="I32" s="92"/>
      <c r="J32" s="237">
        <f t="shared" ref="J32:J38" si="5">H32-I32</f>
        <v>0</v>
      </c>
      <c r="K32" s="237">
        <f t="shared" ref="K32:K38" si="6">J32-G32</f>
        <v>0</v>
      </c>
      <c r="L32" s="238" t="str">
        <f t="shared" ref="L32:L38" si="7">IF(G32=0,"",K32/G32)</f>
        <v/>
      </c>
      <c r="M32" s="42"/>
    </row>
    <row r="33" spans="2:13" ht="14.25" customHeight="1">
      <c r="B33" s="40"/>
      <c r="C33" s="236">
        <v>152</v>
      </c>
      <c r="D33" s="277" t="s">
        <v>868</v>
      </c>
      <c r="E33" s="97"/>
      <c r="F33" s="98"/>
      <c r="G33" s="274">
        <f t="shared" si="4"/>
        <v>0</v>
      </c>
      <c r="H33" s="98"/>
      <c r="I33" s="98"/>
      <c r="J33" s="274">
        <f t="shared" si="5"/>
        <v>0</v>
      </c>
      <c r="K33" s="274">
        <f t="shared" si="6"/>
        <v>0</v>
      </c>
      <c r="L33" s="278" t="str">
        <f t="shared" si="7"/>
        <v/>
      </c>
      <c r="M33" s="42"/>
    </row>
    <row r="34" spans="2:13" ht="14.25" customHeight="1">
      <c r="B34" s="40"/>
      <c r="C34" s="236">
        <v>153</v>
      </c>
      <c r="D34" s="277" t="s">
        <v>869</v>
      </c>
      <c r="E34" s="97"/>
      <c r="F34" s="98"/>
      <c r="G34" s="274">
        <f t="shared" si="4"/>
        <v>0</v>
      </c>
      <c r="H34" s="98"/>
      <c r="I34" s="98"/>
      <c r="J34" s="274">
        <f t="shared" si="5"/>
        <v>0</v>
      </c>
      <c r="K34" s="274">
        <f t="shared" si="6"/>
        <v>0</v>
      </c>
      <c r="L34" s="278" t="str">
        <f t="shared" si="7"/>
        <v/>
      </c>
      <c r="M34" s="42"/>
    </row>
    <row r="35" spans="2:13" ht="14.25" customHeight="1">
      <c r="B35" s="40"/>
      <c r="C35" s="236">
        <v>155</v>
      </c>
      <c r="D35" s="277" t="s">
        <v>870</v>
      </c>
      <c r="E35" s="97"/>
      <c r="F35" s="98"/>
      <c r="G35" s="274">
        <f t="shared" si="4"/>
        <v>0</v>
      </c>
      <c r="H35" s="98"/>
      <c r="I35" s="98"/>
      <c r="J35" s="274">
        <f t="shared" si="5"/>
        <v>0</v>
      </c>
      <c r="K35" s="274">
        <f t="shared" si="6"/>
        <v>0</v>
      </c>
      <c r="L35" s="278" t="str">
        <f t="shared" si="7"/>
        <v/>
      </c>
      <c r="M35" s="42"/>
    </row>
    <row r="36" spans="2:13" ht="14.25" customHeight="1">
      <c r="B36" s="40"/>
      <c r="C36" s="236">
        <v>157</v>
      </c>
      <c r="D36" s="275" t="s">
        <v>871</v>
      </c>
      <c r="E36" s="101"/>
      <c r="F36" s="95"/>
      <c r="G36" s="274">
        <f t="shared" si="4"/>
        <v>0</v>
      </c>
      <c r="H36" s="95"/>
      <c r="I36" s="95"/>
      <c r="J36" s="247">
        <f t="shared" si="5"/>
        <v>0</v>
      </c>
      <c r="K36" s="247">
        <f t="shared" si="6"/>
        <v>0</v>
      </c>
      <c r="L36" s="248" t="str">
        <f t="shared" si="7"/>
        <v/>
      </c>
      <c r="M36" s="42"/>
    </row>
    <row r="37" spans="2:13" ht="14.25" customHeight="1" thickBot="1">
      <c r="B37" s="40"/>
      <c r="C37" s="236">
        <v>158</v>
      </c>
      <c r="D37" s="275" t="s">
        <v>872</v>
      </c>
      <c r="E37" s="102"/>
      <c r="F37" s="94"/>
      <c r="G37" s="276">
        <f t="shared" si="4"/>
        <v>0</v>
      </c>
      <c r="H37" s="94"/>
      <c r="I37" s="94"/>
      <c r="J37" s="242">
        <f t="shared" si="5"/>
        <v>0</v>
      </c>
      <c r="K37" s="242">
        <f t="shared" si="6"/>
        <v>0</v>
      </c>
      <c r="L37" s="243" t="str">
        <f t="shared" si="7"/>
        <v/>
      </c>
      <c r="M37" s="42"/>
    </row>
    <row r="38" spans="2:13" ht="14.25" customHeight="1" thickBot="1">
      <c r="B38" s="40"/>
      <c r="C38" s="236">
        <v>15</v>
      </c>
      <c r="D38" s="266" t="s">
        <v>854</v>
      </c>
      <c r="E38" s="267">
        <f>SUM(E32:E37)</f>
        <v>0</v>
      </c>
      <c r="F38" s="267">
        <f>SUM(F32:F37)</f>
        <v>0</v>
      </c>
      <c r="G38" s="267">
        <f>SUM(G32:G37)</f>
        <v>0</v>
      </c>
      <c r="H38" s="267">
        <f>SUM(H32:H37)</f>
        <v>0</v>
      </c>
      <c r="I38" s="267">
        <f>SUM(I32:I37)</f>
        <v>0</v>
      </c>
      <c r="J38" s="267">
        <f t="shared" si="5"/>
        <v>0</v>
      </c>
      <c r="K38" s="267">
        <f t="shared" si="6"/>
        <v>0</v>
      </c>
      <c r="L38" s="246" t="str">
        <f t="shared" si="7"/>
        <v/>
      </c>
      <c r="M38" s="42"/>
    </row>
    <row r="39" spans="2:13" ht="14.25" customHeight="1" thickBot="1">
      <c r="B39" s="60"/>
      <c r="C39" s="279"/>
      <c r="D39" s="280" t="s">
        <v>873</v>
      </c>
      <c r="E39" s="281"/>
      <c r="F39" s="281"/>
      <c r="G39" s="281"/>
      <c r="H39" s="281"/>
      <c r="I39" s="281"/>
      <c r="J39" s="281"/>
      <c r="K39" s="281"/>
      <c r="L39" s="281"/>
      <c r="M39" s="63"/>
    </row>
  </sheetData>
  <sheetProtection sheet="1" objects="1" scenarios="1" selectLockedCells="1"/>
  <mergeCells count="9">
    <mergeCell ref="C6:D6"/>
    <mergeCell ref="B2:M2"/>
    <mergeCell ref="E4:E5"/>
    <mergeCell ref="F4:F5"/>
    <mergeCell ref="G4:G5"/>
    <mergeCell ref="H4:H5"/>
    <mergeCell ref="I4:I5"/>
    <mergeCell ref="J4:J5"/>
    <mergeCell ref="K4:L4"/>
  </mergeCells>
  <phoneticPr fontId="0" type="noConversion"/>
  <printOptions horizontalCentered="1" verticalCentered="1"/>
  <pageMargins left="0" right="0" top="0.19685039370078741" bottom="0" header="0.19685039370078741" footer="0.19685039370078741"/>
  <pageSetup paperSize="9" scale="87" orientation="landscape" horizontalDpi="300" verticalDpi="300" r:id="rId1"/>
  <headerFooter alignWithMargins="0">
    <oddFooter>&amp;R&amp;"Times New Roman,Normal"- 8 -</oddFooter>
  </headerFooter>
  <ignoredErrors>
    <ignoredError sqref="H6:I6"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1">
    <pageSetUpPr fitToPage="1"/>
  </sheetPr>
  <dimension ref="B1:M36"/>
  <sheetViews>
    <sheetView zoomScale="90" zoomScaleNormal="90" workbookViewId="0">
      <selection activeCell="E7" sqref="E7"/>
    </sheetView>
  </sheetViews>
  <sheetFormatPr baseColWidth="10" defaultColWidth="11.42578125" defaultRowHeight="12.75"/>
  <cols>
    <col min="1" max="1" width="2.140625" style="38" customWidth="1"/>
    <col min="2" max="2" width="1" style="38" customWidth="1"/>
    <col min="3" max="3" width="7.140625" style="38" customWidth="1"/>
    <col min="4" max="4" width="59.140625" style="38" customWidth="1"/>
    <col min="5" max="12" width="12.5703125" style="38" customWidth="1"/>
    <col min="13" max="13" width="1.140625" style="38" customWidth="1"/>
    <col min="14" max="14" width="2.7109375" style="38" customWidth="1"/>
    <col min="15" max="16384" width="11.42578125" style="38"/>
  </cols>
  <sheetData>
    <row r="1" spans="2:13" ht="13.5" thickBot="1"/>
    <row r="2" spans="2:13" ht="32.25" customHeight="1" thickBot="1">
      <c r="B2" s="1142" t="s">
        <v>874</v>
      </c>
      <c r="C2" s="1143"/>
      <c r="D2" s="1143"/>
      <c r="E2" s="1143"/>
      <c r="F2" s="1143"/>
      <c r="G2" s="1143"/>
      <c r="H2" s="1143"/>
      <c r="I2" s="1143"/>
      <c r="J2" s="1143"/>
      <c r="K2" s="1143"/>
      <c r="L2" s="1143"/>
      <c r="M2" s="1144"/>
    </row>
    <row r="3" spans="2:13" ht="14.25" customHeight="1" thickBot="1">
      <c r="B3" s="71"/>
      <c r="C3" s="261"/>
      <c r="D3" s="262"/>
      <c r="E3" s="263"/>
      <c r="F3" s="263"/>
      <c r="G3" s="263"/>
      <c r="H3" s="263"/>
      <c r="I3" s="263"/>
      <c r="J3" s="263"/>
      <c r="K3" s="263"/>
      <c r="L3" s="263"/>
      <c r="M3" s="74"/>
    </row>
    <row r="4" spans="2:13" ht="18" customHeight="1">
      <c r="B4" s="40"/>
      <c r="C4" s="264"/>
      <c r="D4" s="265"/>
      <c r="E4" s="1147" t="s">
        <v>784</v>
      </c>
      <c r="F4" s="1149" t="s">
        <v>842</v>
      </c>
      <c r="G4" s="1149" t="s">
        <v>786</v>
      </c>
      <c r="H4" s="1152" t="s">
        <v>843</v>
      </c>
      <c r="I4" s="1149" t="s">
        <v>844</v>
      </c>
      <c r="J4" s="1149" t="s">
        <v>845</v>
      </c>
      <c r="K4" s="1149" t="s">
        <v>788</v>
      </c>
      <c r="L4" s="1151"/>
      <c r="M4" s="42"/>
    </row>
    <row r="5" spans="2:13" ht="61.5" customHeight="1" thickBot="1">
      <c r="B5" s="40"/>
      <c r="C5" s="264"/>
      <c r="D5" s="265"/>
      <c r="E5" s="1148"/>
      <c r="F5" s="1150"/>
      <c r="G5" s="1150"/>
      <c r="H5" s="1153"/>
      <c r="I5" s="1150"/>
      <c r="J5" s="1150"/>
      <c r="K5" s="1047" t="s">
        <v>789</v>
      </c>
      <c r="L5" s="535" t="s">
        <v>724</v>
      </c>
      <c r="M5" s="42"/>
    </row>
    <row r="6" spans="2:13" ht="13.5" customHeight="1" thickBot="1">
      <c r="B6" s="40"/>
      <c r="C6" s="1105" t="s">
        <v>875</v>
      </c>
      <c r="D6" s="1146"/>
      <c r="E6" s="78" t="s">
        <v>726</v>
      </c>
      <c r="F6" s="78" t="s">
        <v>727</v>
      </c>
      <c r="G6" s="78" t="s">
        <v>791</v>
      </c>
      <c r="H6" s="78" t="s">
        <v>748</v>
      </c>
      <c r="I6" s="78" t="s">
        <v>750</v>
      </c>
      <c r="J6" s="78" t="s">
        <v>847</v>
      </c>
      <c r="K6" s="78" t="s">
        <v>848</v>
      </c>
      <c r="L6" s="78" t="s">
        <v>849</v>
      </c>
      <c r="M6" s="42"/>
    </row>
    <row r="7" spans="2:13" ht="14.25" customHeight="1">
      <c r="B7" s="40"/>
      <c r="C7" s="236">
        <v>163</v>
      </c>
      <c r="D7" s="282" t="s">
        <v>876</v>
      </c>
      <c r="E7" s="103"/>
      <c r="F7" s="92"/>
      <c r="G7" s="237">
        <f t="shared" ref="G7:G13" si="0">E7+F7</f>
        <v>0</v>
      </c>
      <c r="H7" s="92"/>
      <c r="I7" s="92"/>
      <c r="J7" s="237">
        <f>H7-I7</f>
        <v>0</v>
      </c>
      <c r="K7" s="237">
        <f>J7-G7</f>
        <v>0</v>
      </c>
      <c r="L7" s="238" t="str">
        <f>IF(G7=0,"",K7/G7)</f>
        <v/>
      </c>
      <c r="M7" s="42"/>
    </row>
    <row r="8" spans="2:13" ht="14.25" customHeight="1">
      <c r="B8" s="40"/>
      <c r="C8" s="236">
        <v>164</v>
      </c>
      <c r="D8" s="275" t="s">
        <v>877</v>
      </c>
      <c r="E8" s="104"/>
      <c r="F8" s="95"/>
      <c r="G8" s="247">
        <f t="shared" si="0"/>
        <v>0</v>
      </c>
      <c r="H8" s="95"/>
      <c r="I8" s="95"/>
      <c r="J8" s="247">
        <f t="shared" ref="J8:J14" si="1">H8-I8</f>
        <v>0</v>
      </c>
      <c r="K8" s="247">
        <f t="shared" ref="K8:K14" si="2">J8-G8</f>
        <v>0</v>
      </c>
      <c r="L8" s="248" t="str">
        <f t="shared" ref="L8:L14" si="3">IF(G8=0,"",K8/G8)</f>
        <v/>
      </c>
      <c r="M8" s="42"/>
    </row>
    <row r="9" spans="2:13" ht="14.25" customHeight="1">
      <c r="B9" s="40"/>
      <c r="C9" s="236">
        <v>165</v>
      </c>
      <c r="D9" s="275" t="s">
        <v>878</v>
      </c>
      <c r="E9" s="104"/>
      <c r="F9" s="95"/>
      <c r="G9" s="247">
        <f t="shared" si="0"/>
        <v>0</v>
      </c>
      <c r="H9" s="95"/>
      <c r="I9" s="95"/>
      <c r="J9" s="247">
        <f t="shared" si="1"/>
        <v>0</v>
      </c>
      <c r="K9" s="247">
        <f t="shared" si="2"/>
        <v>0</v>
      </c>
      <c r="L9" s="248" t="str">
        <f t="shared" si="3"/>
        <v/>
      </c>
      <c r="M9" s="42"/>
    </row>
    <row r="10" spans="2:13" ht="14.25" customHeight="1">
      <c r="B10" s="40"/>
      <c r="C10" s="236">
        <v>166</v>
      </c>
      <c r="D10" s="275" t="s">
        <v>879</v>
      </c>
      <c r="E10" s="104"/>
      <c r="F10" s="95"/>
      <c r="G10" s="247">
        <f t="shared" si="0"/>
        <v>0</v>
      </c>
      <c r="H10" s="95"/>
      <c r="I10" s="95"/>
      <c r="J10" s="247">
        <f t="shared" si="1"/>
        <v>0</v>
      </c>
      <c r="K10" s="247">
        <f t="shared" si="2"/>
        <v>0</v>
      </c>
      <c r="L10" s="248" t="str">
        <f t="shared" si="3"/>
        <v/>
      </c>
      <c r="M10" s="42"/>
    </row>
    <row r="11" spans="2:13" ht="14.25" customHeight="1">
      <c r="B11" s="40"/>
      <c r="C11" s="236">
        <v>167</v>
      </c>
      <c r="D11" s="275" t="s">
        <v>880</v>
      </c>
      <c r="E11" s="104"/>
      <c r="F11" s="95"/>
      <c r="G11" s="247">
        <f t="shared" si="0"/>
        <v>0</v>
      </c>
      <c r="H11" s="95"/>
      <c r="I11" s="95"/>
      <c r="J11" s="247">
        <f t="shared" si="1"/>
        <v>0</v>
      </c>
      <c r="K11" s="247">
        <f t="shared" si="2"/>
        <v>0</v>
      </c>
      <c r="L11" s="248" t="str">
        <f t="shared" si="3"/>
        <v/>
      </c>
      <c r="M11" s="42"/>
    </row>
    <row r="12" spans="2:13" ht="14.25" customHeight="1">
      <c r="B12" s="40"/>
      <c r="C12" s="236">
        <v>168</v>
      </c>
      <c r="D12" s="275" t="s">
        <v>881</v>
      </c>
      <c r="E12" s="104"/>
      <c r="F12" s="95"/>
      <c r="G12" s="247">
        <f t="shared" si="0"/>
        <v>0</v>
      </c>
      <c r="H12" s="95"/>
      <c r="I12" s="95"/>
      <c r="J12" s="247">
        <f t="shared" si="1"/>
        <v>0</v>
      </c>
      <c r="K12" s="247">
        <f t="shared" si="2"/>
        <v>0</v>
      </c>
      <c r="L12" s="248" t="str">
        <f t="shared" si="3"/>
        <v/>
      </c>
      <c r="M12" s="42"/>
    </row>
    <row r="13" spans="2:13" ht="14.25" customHeight="1" thickBot="1">
      <c r="B13" s="40"/>
      <c r="C13" s="236">
        <v>169</v>
      </c>
      <c r="D13" s="275" t="s">
        <v>882</v>
      </c>
      <c r="E13" s="190"/>
      <c r="F13" s="106"/>
      <c r="G13" s="291">
        <f t="shared" si="0"/>
        <v>0</v>
      </c>
      <c r="H13" s="106"/>
      <c r="I13" s="106"/>
      <c r="J13" s="291">
        <f t="shared" si="1"/>
        <v>0</v>
      </c>
      <c r="K13" s="291">
        <f t="shared" si="2"/>
        <v>0</v>
      </c>
      <c r="L13" s="309" t="str">
        <f t="shared" si="3"/>
        <v/>
      </c>
      <c r="M13" s="42"/>
    </row>
    <row r="14" spans="2:13" ht="14.25" customHeight="1" thickBot="1">
      <c r="B14" s="40"/>
      <c r="C14" s="236">
        <v>16</v>
      </c>
      <c r="D14" s="283" t="s">
        <v>854</v>
      </c>
      <c r="E14" s="284">
        <f>SUM(E7:E13)</f>
        <v>0</v>
      </c>
      <c r="F14" s="245">
        <f>SUM(F7:F13)</f>
        <v>0</v>
      </c>
      <c r="G14" s="245">
        <f>SUM(G7:G13)</f>
        <v>0</v>
      </c>
      <c r="H14" s="245">
        <f>SUM(H7:H13)</f>
        <v>0</v>
      </c>
      <c r="I14" s="245">
        <f>SUM(I7:I13)</f>
        <v>0</v>
      </c>
      <c r="J14" s="245">
        <f t="shared" si="1"/>
        <v>0</v>
      </c>
      <c r="K14" s="245">
        <f t="shared" si="2"/>
        <v>0</v>
      </c>
      <c r="L14" s="246" t="str">
        <f t="shared" si="3"/>
        <v/>
      </c>
      <c r="M14" s="42"/>
    </row>
    <row r="15" spans="2:13" ht="14.25" customHeight="1" thickBot="1">
      <c r="B15" s="40"/>
      <c r="C15" s="1046" t="s">
        <v>883</v>
      </c>
      <c r="D15" s="41"/>
      <c r="E15" s="244"/>
      <c r="F15" s="244"/>
      <c r="G15" s="244"/>
      <c r="H15" s="244"/>
      <c r="I15" s="244"/>
      <c r="J15" s="244"/>
      <c r="K15" s="244"/>
      <c r="L15" s="83"/>
      <c r="M15" s="42"/>
    </row>
    <row r="16" spans="2:13" ht="14.25" customHeight="1">
      <c r="B16" s="40"/>
      <c r="C16" s="236">
        <v>171</v>
      </c>
      <c r="D16" s="282" t="s">
        <v>884</v>
      </c>
      <c r="E16" s="103"/>
      <c r="F16" s="92"/>
      <c r="G16" s="237">
        <f>E16+F16</f>
        <v>0</v>
      </c>
      <c r="H16" s="92"/>
      <c r="I16" s="92"/>
      <c r="J16" s="237">
        <f>H16-I16</f>
        <v>0</v>
      </c>
      <c r="K16" s="237">
        <f>J16-G16</f>
        <v>0</v>
      </c>
      <c r="L16" s="238" t="str">
        <f>IF(G16=0,"",K16/G16)</f>
        <v/>
      </c>
      <c r="M16" s="42"/>
    </row>
    <row r="17" spans="2:13" ht="14.25" customHeight="1">
      <c r="B17" s="40"/>
      <c r="C17" s="236">
        <v>174</v>
      </c>
      <c r="D17" s="275" t="s">
        <v>885</v>
      </c>
      <c r="E17" s="104"/>
      <c r="F17" s="95"/>
      <c r="G17" s="247">
        <f>E17+F17</f>
        <v>0</v>
      </c>
      <c r="H17" s="95"/>
      <c r="I17" s="95"/>
      <c r="J17" s="247">
        <f>H17-I17</f>
        <v>0</v>
      </c>
      <c r="K17" s="247">
        <f>J17-G17</f>
        <v>0</v>
      </c>
      <c r="L17" s="248" t="str">
        <f>IF(G17=0,"",K17/G17)</f>
        <v/>
      </c>
      <c r="M17" s="42"/>
    </row>
    <row r="18" spans="2:13" ht="14.25" customHeight="1" thickBot="1">
      <c r="B18" s="40"/>
      <c r="C18" s="236">
        <v>178</v>
      </c>
      <c r="D18" s="269" t="s">
        <v>886</v>
      </c>
      <c r="E18" s="190"/>
      <c r="F18" s="106"/>
      <c r="G18" s="291">
        <f>E18+F18</f>
        <v>0</v>
      </c>
      <c r="H18" s="106"/>
      <c r="I18" s="106"/>
      <c r="J18" s="291">
        <f>H18-I18</f>
        <v>0</v>
      </c>
      <c r="K18" s="291">
        <f>J18-G18</f>
        <v>0</v>
      </c>
      <c r="L18" s="309" t="str">
        <f>IF(G18=0,"",K18/G18)</f>
        <v/>
      </c>
      <c r="M18" s="42"/>
    </row>
    <row r="19" spans="2:13" ht="14.25" customHeight="1" thickBot="1">
      <c r="B19" s="40"/>
      <c r="C19" s="236">
        <v>17</v>
      </c>
      <c r="D19" s="283" t="s">
        <v>854</v>
      </c>
      <c r="E19" s="284">
        <f>SUM(E16:E18)</f>
        <v>0</v>
      </c>
      <c r="F19" s="245">
        <f>SUM(F16:F18)</f>
        <v>0</v>
      </c>
      <c r="G19" s="245">
        <f>SUM(G16:G18)</f>
        <v>0</v>
      </c>
      <c r="H19" s="245">
        <f>SUM(H16:H18)</f>
        <v>0</v>
      </c>
      <c r="I19" s="245">
        <f>SUM(I16:I18)</f>
        <v>0</v>
      </c>
      <c r="J19" s="245">
        <f>H19-I19</f>
        <v>0</v>
      </c>
      <c r="K19" s="245">
        <f>J19-G19</f>
        <v>0</v>
      </c>
      <c r="L19" s="246" t="str">
        <f>IF(G19=0,"",K19/G19)</f>
        <v/>
      </c>
      <c r="M19" s="42"/>
    </row>
    <row r="20" spans="2:13" ht="14.25" customHeight="1" thickBot="1">
      <c r="B20" s="40"/>
      <c r="C20" s="1046" t="s">
        <v>887</v>
      </c>
      <c r="D20" s="41"/>
      <c r="E20" s="244"/>
      <c r="F20" s="244"/>
      <c r="G20" s="244"/>
      <c r="H20" s="244"/>
      <c r="I20" s="244"/>
      <c r="J20" s="244"/>
      <c r="K20" s="244"/>
      <c r="L20" s="83"/>
      <c r="M20" s="42"/>
    </row>
    <row r="21" spans="2:13" ht="14.25" customHeight="1" thickBot="1">
      <c r="B21" s="40"/>
      <c r="C21" s="236">
        <v>18</v>
      </c>
      <c r="D21" s="268" t="s">
        <v>888</v>
      </c>
      <c r="E21" s="548"/>
      <c r="F21" s="451"/>
      <c r="G21" s="251">
        <f>E21+F21</f>
        <v>0</v>
      </c>
      <c r="H21" s="451"/>
      <c r="I21" s="451"/>
      <c r="J21" s="251">
        <f>H21-I21</f>
        <v>0</v>
      </c>
      <c r="K21" s="251">
        <f>J21-G21</f>
        <v>0</v>
      </c>
      <c r="L21" s="252" t="str">
        <f>IF(G21=0,"",K21/G21)</f>
        <v/>
      </c>
      <c r="M21" s="42"/>
    </row>
    <row r="22" spans="2:13" ht="14.25" customHeight="1" thickBot="1">
      <c r="B22" s="40"/>
      <c r="C22" s="236">
        <v>18</v>
      </c>
      <c r="D22" s="283" t="s">
        <v>854</v>
      </c>
      <c r="E22" s="284">
        <f>SUM(E21)</f>
        <v>0</v>
      </c>
      <c r="F22" s="245">
        <f>SUM(F21)</f>
        <v>0</v>
      </c>
      <c r="G22" s="245">
        <f>SUM(G21)</f>
        <v>0</v>
      </c>
      <c r="H22" s="245">
        <f>SUM(H21)</f>
        <v>0</v>
      </c>
      <c r="I22" s="245">
        <f>SUM(I21)</f>
        <v>0</v>
      </c>
      <c r="J22" s="245">
        <f>H22-I22</f>
        <v>0</v>
      </c>
      <c r="K22" s="245">
        <f>J22-G22</f>
        <v>0</v>
      </c>
      <c r="L22" s="246" t="str">
        <f>IF(G22=0,"",K22/G22)</f>
        <v/>
      </c>
      <c r="M22" s="42"/>
    </row>
    <row r="23" spans="2:13" ht="14.25" customHeight="1" thickBot="1">
      <c r="B23" s="40"/>
      <c r="C23" s="1046" t="s">
        <v>889</v>
      </c>
      <c r="D23" s="41"/>
      <c r="E23" s="244"/>
      <c r="F23" s="244"/>
      <c r="G23" s="244"/>
      <c r="H23" s="244"/>
      <c r="I23" s="244"/>
      <c r="J23" s="244"/>
      <c r="K23" s="244"/>
      <c r="L23" s="83"/>
      <c r="M23" s="42"/>
    </row>
    <row r="24" spans="2:13" ht="14.25" customHeight="1">
      <c r="B24" s="40"/>
      <c r="C24" s="236">
        <v>194</v>
      </c>
      <c r="D24" s="282" t="s">
        <v>890</v>
      </c>
      <c r="E24" s="103"/>
      <c r="F24" s="92"/>
      <c r="G24" s="237">
        <f>E24+F24</f>
        <v>0</v>
      </c>
      <c r="H24" s="92"/>
      <c r="I24" s="92"/>
      <c r="J24" s="237">
        <f>H24-I24</f>
        <v>0</v>
      </c>
      <c r="K24" s="237">
        <f>J24-G24</f>
        <v>0</v>
      </c>
      <c r="L24" s="238" t="str">
        <f>IF(G24=0,"",K24/G24)</f>
        <v/>
      </c>
      <c r="M24" s="42"/>
    </row>
    <row r="25" spans="2:13" ht="14.25" customHeight="1">
      <c r="B25" s="40"/>
      <c r="C25" s="236">
        <v>195</v>
      </c>
      <c r="D25" s="275" t="s">
        <v>891</v>
      </c>
      <c r="E25" s="104"/>
      <c r="F25" s="95"/>
      <c r="G25" s="247">
        <f>E25+F25</f>
        <v>0</v>
      </c>
      <c r="H25" s="95"/>
      <c r="I25" s="95"/>
      <c r="J25" s="247">
        <f>H25-I25</f>
        <v>0</v>
      </c>
      <c r="K25" s="247">
        <f>J25-G25</f>
        <v>0</v>
      </c>
      <c r="L25" s="248" t="str">
        <f>IF(G25=0,"",K25/G25)</f>
        <v/>
      </c>
      <c r="M25" s="42"/>
    </row>
    <row r="26" spans="2:13" ht="14.25" customHeight="1" thickBot="1">
      <c r="B26" s="40"/>
      <c r="C26" s="236">
        <v>197</v>
      </c>
      <c r="D26" s="275" t="s">
        <v>892</v>
      </c>
      <c r="E26" s="190"/>
      <c r="F26" s="106"/>
      <c r="G26" s="291">
        <f>E26+F26</f>
        <v>0</v>
      </c>
      <c r="H26" s="106"/>
      <c r="I26" s="106"/>
      <c r="J26" s="291">
        <f>H26-I26</f>
        <v>0</v>
      </c>
      <c r="K26" s="291">
        <f>J26-G26</f>
        <v>0</v>
      </c>
      <c r="L26" s="309" t="str">
        <f>IF(G26=0,"",K26/G26)</f>
        <v/>
      </c>
      <c r="M26" s="42"/>
    </row>
    <row r="27" spans="2:13" ht="14.25" customHeight="1" thickBot="1">
      <c r="B27" s="40"/>
      <c r="C27" s="236">
        <v>19</v>
      </c>
      <c r="D27" s="266" t="s">
        <v>854</v>
      </c>
      <c r="E27" s="284">
        <f>SUM(E24:E26)</f>
        <v>0</v>
      </c>
      <c r="F27" s="245">
        <f>SUM(F24:F26)</f>
        <v>0</v>
      </c>
      <c r="G27" s="245">
        <f>SUM(G24:G26)</f>
        <v>0</v>
      </c>
      <c r="H27" s="245">
        <f>SUM(H24:H26)</f>
        <v>0</v>
      </c>
      <c r="I27" s="245">
        <f>SUM(I24:I26)</f>
        <v>0</v>
      </c>
      <c r="J27" s="245">
        <f>H27-I27</f>
        <v>0</v>
      </c>
      <c r="K27" s="245">
        <f>J27-G27</f>
        <v>0</v>
      </c>
      <c r="L27" s="246" t="str">
        <f>IF(G27=0,"",K27/G27)</f>
        <v/>
      </c>
      <c r="M27" s="42"/>
    </row>
    <row r="28" spans="2:13" ht="14.25" customHeight="1" thickBot="1">
      <c r="B28" s="40"/>
      <c r="C28" s="1046" t="s">
        <v>805</v>
      </c>
      <c r="D28" s="41"/>
      <c r="E28" s="244"/>
      <c r="F28" s="244"/>
      <c r="G28" s="244"/>
      <c r="H28" s="244"/>
      <c r="I28" s="244"/>
      <c r="J28" s="244"/>
      <c r="K28" s="244"/>
      <c r="L28" s="83"/>
      <c r="M28" s="42"/>
    </row>
    <row r="29" spans="2:13" ht="14.25" customHeight="1">
      <c r="B29" s="40"/>
      <c r="C29" s="236">
        <v>201</v>
      </c>
      <c r="D29" s="312" t="s">
        <v>893</v>
      </c>
      <c r="E29" s="103"/>
      <c r="F29" s="92"/>
      <c r="G29" s="237">
        <f t="shared" ref="G29:G34" si="4">E29+F29</f>
        <v>0</v>
      </c>
      <c r="H29" s="92"/>
      <c r="I29" s="92"/>
      <c r="J29" s="237">
        <f t="shared" ref="J29:J35" si="5">H29-I29</f>
        <v>0</v>
      </c>
      <c r="K29" s="237">
        <f t="shared" ref="K29:K35" si="6">J29-G29</f>
        <v>0</v>
      </c>
      <c r="L29" s="238" t="str">
        <f t="shared" ref="L29:L35" si="7">IF(G29=0,"",K29/G29)</f>
        <v/>
      </c>
      <c r="M29" s="42"/>
    </row>
    <row r="30" spans="2:13" ht="14.25" customHeight="1">
      <c r="B30" s="40"/>
      <c r="C30" s="236">
        <v>203</v>
      </c>
      <c r="D30" s="313" t="s">
        <v>894</v>
      </c>
      <c r="E30" s="104"/>
      <c r="F30" s="95"/>
      <c r="G30" s="247">
        <f t="shared" si="4"/>
        <v>0</v>
      </c>
      <c r="H30" s="95"/>
      <c r="I30" s="95"/>
      <c r="J30" s="247">
        <f t="shared" si="5"/>
        <v>0</v>
      </c>
      <c r="K30" s="247">
        <f t="shared" si="6"/>
        <v>0</v>
      </c>
      <c r="L30" s="248" t="str">
        <f t="shared" si="7"/>
        <v/>
      </c>
      <c r="M30" s="42"/>
    </row>
    <row r="31" spans="2:13" ht="14.25" customHeight="1">
      <c r="B31" s="40"/>
      <c r="C31" s="236">
        <v>205</v>
      </c>
      <c r="D31" s="313" t="s">
        <v>895</v>
      </c>
      <c r="E31" s="104"/>
      <c r="F31" s="95"/>
      <c r="G31" s="247">
        <f t="shared" si="4"/>
        <v>0</v>
      </c>
      <c r="H31" s="95"/>
      <c r="I31" s="95"/>
      <c r="J31" s="247">
        <f t="shared" si="5"/>
        <v>0</v>
      </c>
      <c r="K31" s="247">
        <f t="shared" si="6"/>
        <v>0</v>
      </c>
      <c r="L31" s="248" t="str">
        <f t="shared" si="7"/>
        <v/>
      </c>
      <c r="M31" s="42"/>
    </row>
    <row r="32" spans="2:13" ht="14.25" customHeight="1">
      <c r="B32" s="40"/>
      <c r="C32" s="236">
        <v>206</v>
      </c>
      <c r="D32" s="313" t="s">
        <v>896</v>
      </c>
      <c r="E32" s="104"/>
      <c r="F32" s="95"/>
      <c r="G32" s="247">
        <f t="shared" si="4"/>
        <v>0</v>
      </c>
      <c r="H32" s="95"/>
      <c r="I32" s="95"/>
      <c r="J32" s="247">
        <f t="shared" si="5"/>
        <v>0</v>
      </c>
      <c r="K32" s="247">
        <f t="shared" si="6"/>
        <v>0</v>
      </c>
      <c r="L32" s="248" t="str">
        <f t="shared" si="7"/>
        <v/>
      </c>
      <c r="M32" s="42"/>
    </row>
    <row r="33" spans="2:13" ht="14.25" customHeight="1">
      <c r="B33" s="40"/>
      <c r="C33" s="236">
        <v>207</v>
      </c>
      <c r="D33" s="313" t="s">
        <v>897</v>
      </c>
      <c r="E33" s="104"/>
      <c r="F33" s="95"/>
      <c r="G33" s="247">
        <f t="shared" si="4"/>
        <v>0</v>
      </c>
      <c r="H33" s="95"/>
      <c r="I33" s="95"/>
      <c r="J33" s="247">
        <f t="shared" si="5"/>
        <v>0</v>
      </c>
      <c r="K33" s="247">
        <f t="shared" si="6"/>
        <v>0</v>
      </c>
      <c r="L33" s="248" t="str">
        <f t="shared" si="7"/>
        <v/>
      </c>
      <c r="M33" s="42"/>
    </row>
    <row r="34" spans="2:13" ht="14.25" customHeight="1" thickBot="1">
      <c r="B34" s="40"/>
      <c r="C34" s="236">
        <v>208</v>
      </c>
      <c r="D34" s="313" t="s">
        <v>898</v>
      </c>
      <c r="E34" s="190"/>
      <c r="F34" s="106"/>
      <c r="G34" s="291">
        <f t="shared" si="4"/>
        <v>0</v>
      </c>
      <c r="H34" s="106"/>
      <c r="I34" s="106"/>
      <c r="J34" s="291">
        <f t="shared" si="5"/>
        <v>0</v>
      </c>
      <c r="K34" s="291">
        <f t="shared" si="6"/>
        <v>0</v>
      </c>
      <c r="L34" s="309" t="str">
        <f t="shared" si="7"/>
        <v/>
      </c>
      <c r="M34" s="42"/>
    </row>
    <row r="35" spans="2:13" ht="14.25" customHeight="1" thickBot="1">
      <c r="B35" s="40"/>
      <c r="C35" s="236">
        <v>20</v>
      </c>
      <c r="D35" s="283" t="s">
        <v>854</v>
      </c>
      <c r="E35" s="441">
        <f>SUM(E29:E34)</f>
        <v>0</v>
      </c>
      <c r="F35" s="547">
        <f>SUM(F29:F34)</f>
        <v>0</v>
      </c>
      <c r="G35" s="245">
        <f>SUM(G29:G34)</f>
        <v>0</v>
      </c>
      <c r="H35" s="547">
        <f>SUM(H29:H34)</f>
        <v>0</v>
      </c>
      <c r="I35" s="547">
        <f>SUM(I29:I34)</f>
        <v>0</v>
      </c>
      <c r="J35" s="245">
        <f t="shared" si="5"/>
        <v>0</v>
      </c>
      <c r="K35" s="245">
        <f t="shared" si="6"/>
        <v>0</v>
      </c>
      <c r="L35" s="246" t="str">
        <f t="shared" si="7"/>
        <v/>
      </c>
      <c r="M35" s="42"/>
    </row>
    <row r="36" spans="2:13" ht="14.25" customHeight="1" thickBot="1">
      <c r="B36" s="60"/>
      <c r="C36" s="279"/>
      <c r="D36" s="285"/>
      <c r="E36" s="281"/>
      <c r="F36" s="281"/>
      <c r="G36" s="281"/>
      <c r="H36" s="281"/>
      <c r="I36" s="281"/>
      <c r="J36" s="281"/>
      <c r="K36" s="281"/>
      <c r="L36" s="281"/>
      <c r="M36" s="63"/>
    </row>
  </sheetData>
  <sheetProtection sheet="1" objects="1" scenarios="1" selectLockedCells="1"/>
  <mergeCells count="9">
    <mergeCell ref="C6:D6"/>
    <mergeCell ref="B2:M2"/>
    <mergeCell ref="E4:E5"/>
    <mergeCell ref="F4:F5"/>
    <mergeCell ref="G4:G5"/>
    <mergeCell ref="H4:H5"/>
    <mergeCell ref="I4:I5"/>
    <mergeCell ref="J4:J5"/>
    <mergeCell ref="K4:L4"/>
  </mergeCells>
  <phoneticPr fontId="0" type="noConversion"/>
  <printOptions horizontalCentered="1" verticalCentered="1"/>
  <pageMargins left="0" right="0" top="0.19685039370078741" bottom="0" header="0.19685039370078741" footer="0.19685039370078741"/>
  <pageSetup paperSize="9" scale="87" orientation="landscape" horizontalDpi="300" verticalDpi="300" r:id="rId1"/>
  <headerFooter alignWithMargins="0">
    <oddFooter>&amp;R&amp;"Times New Roman,Normal"- 9 -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11">
    <pageSetUpPr fitToPage="1"/>
  </sheetPr>
  <dimension ref="B1:M41"/>
  <sheetViews>
    <sheetView topLeftCell="A3" zoomScale="90" zoomScaleNormal="90" workbookViewId="0">
      <selection activeCell="E7" sqref="E7"/>
    </sheetView>
  </sheetViews>
  <sheetFormatPr baseColWidth="10" defaultColWidth="11.42578125" defaultRowHeight="12.75"/>
  <cols>
    <col min="1" max="1" width="2.28515625" style="38" customWidth="1"/>
    <col min="2" max="2" width="1" style="38" customWidth="1"/>
    <col min="3" max="3" width="7.140625" style="38" customWidth="1"/>
    <col min="4" max="4" width="59.140625" style="38" customWidth="1"/>
    <col min="5" max="12" width="12.5703125" style="38" customWidth="1"/>
    <col min="13" max="13" width="1.140625" style="38" customWidth="1"/>
    <col min="14" max="14" width="3.42578125" style="38" customWidth="1"/>
    <col min="15" max="16384" width="11.42578125" style="38"/>
  </cols>
  <sheetData>
    <row r="1" spans="2:13" ht="13.5" thickBot="1"/>
    <row r="2" spans="2:13" ht="32.25" customHeight="1" thickBot="1">
      <c r="B2" s="1142" t="s">
        <v>899</v>
      </c>
      <c r="C2" s="1143"/>
      <c r="D2" s="1143"/>
      <c r="E2" s="1143"/>
      <c r="F2" s="1143"/>
      <c r="G2" s="1143"/>
      <c r="H2" s="1143"/>
      <c r="I2" s="1143"/>
      <c r="J2" s="1143"/>
      <c r="K2" s="1143"/>
      <c r="L2" s="1143"/>
      <c r="M2" s="1144"/>
    </row>
    <row r="3" spans="2:13" ht="14.25" customHeight="1" thickBot="1">
      <c r="B3" s="71"/>
      <c r="C3" s="261"/>
      <c r="D3" s="262"/>
      <c r="E3" s="263"/>
      <c r="F3" s="263"/>
      <c r="G3" s="263"/>
      <c r="H3" s="263"/>
      <c r="I3" s="263"/>
      <c r="J3" s="263"/>
      <c r="K3" s="263"/>
      <c r="L3" s="263"/>
      <c r="M3" s="74"/>
    </row>
    <row r="4" spans="2:13" ht="18" customHeight="1">
      <c r="B4" s="40"/>
      <c r="C4" s="264"/>
      <c r="D4" s="265"/>
      <c r="E4" s="1147" t="s">
        <v>784</v>
      </c>
      <c r="F4" s="1149" t="s">
        <v>842</v>
      </c>
      <c r="G4" s="1149" t="s">
        <v>786</v>
      </c>
      <c r="H4" s="1152" t="s">
        <v>843</v>
      </c>
      <c r="I4" s="1149" t="s">
        <v>844</v>
      </c>
      <c r="J4" s="1149" t="s">
        <v>845</v>
      </c>
      <c r="K4" s="1149" t="s">
        <v>788</v>
      </c>
      <c r="L4" s="1151"/>
      <c r="M4" s="42"/>
    </row>
    <row r="5" spans="2:13" ht="61.5" customHeight="1" thickBot="1">
      <c r="B5" s="40"/>
      <c r="C5" s="264"/>
      <c r="D5" s="265"/>
      <c r="E5" s="1148"/>
      <c r="F5" s="1150"/>
      <c r="G5" s="1150"/>
      <c r="H5" s="1153"/>
      <c r="I5" s="1150"/>
      <c r="J5" s="1150"/>
      <c r="K5" s="1047" t="s">
        <v>789</v>
      </c>
      <c r="L5" s="535" t="s">
        <v>724</v>
      </c>
      <c r="M5" s="42"/>
    </row>
    <row r="6" spans="2:13" ht="14.25" customHeight="1" thickBot="1">
      <c r="B6" s="40"/>
      <c r="C6" s="1105" t="s">
        <v>900</v>
      </c>
      <c r="D6" s="1146"/>
      <c r="E6" s="78" t="s">
        <v>726</v>
      </c>
      <c r="F6" s="78" t="s">
        <v>727</v>
      </c>
      <c r="G6" s="78" t="s">
        <v>791</v>
      </c>
      <c r="H6" s="78" t="s">
        <v>748</v>
      </c>
      <c r="I6" s="78" t="s">
        <v>750</v>
      </c>
      <c r="J6" s="78" t="s">
        <v>847</v>
      </c>
      <c r="K6" s="78" t="s">
        <v>848</v>
      </c>
      <c r="L6" s="78" t="s">
        <v>849</v>
      </c>
      <c r="M6" s="42"/>
    </row>
    <row r="7" spans="2:13" ht="14.25" customHeight="1">
      <c r="B7" s="40"/>
      <c r="C7" s="236">
        <v>211</v>
      </c>
      <c r="D7" s="272" t="s">
        <v>901</v>
      </c>
      <c r="E7" s="96"/>
      <c r="F7" s="92"/>
      <c r="G7" s="237">
        <f>E7+F7</f>
        <v>0</v>
      </c>
      <c r="H7" s="92"/>
      <c r="I7" s="92"/>
      <c r="J7" s="237">
        <f>H7-I7</f>
        <v>0</v>
      </c>
      <c r="K7" s="237">
        <f>J7-G7</f>
        <v>0</v>
      </c>
      <c r="L7" s="238" t="str">
        <f>IF(G7=0,"",K7/G7)</f>
        <v/>
      </c>
      <c r="M7" s="42"/>
    </row>
    <row r="8" spans="2:13" ht="25.5" customHeight="1">
      <c r="B8" s="40"/>
      <c r="C8" s="236">
        <v>212</v>
      </c>
      <c r="D8" s="286" t="s">
        <v>902</v>
      </c>
      <c r="E8" s="101"/>
      <c r="F8" s="95"/>
      <c r="G8" s="247">
        <f t="shared" ref="G8:G40" si="0">E8+F8</f>
        <v>0</v>
      </c>
      <c r="H8" s="95"/>
      <c r="I8" s="95"/>
      <c r="J8" s="247">
        <f t="shared" ref="J8:J40" si="1">H8-I8</f>
        <v>0</v>
      </c>
      <c r="K8" s="247">
        <f t="shared" ref="K8:K40" si="2">J8-G8</f>
        <v>0</v>
      </c>
      <c r="L8" s="248" t="str">
        <f t="shared" ref="L8:L40" si="3">IF(G8=0,"",K8/G8)</f>
        <v/>
      </c>
      <c r="M8" s="42"/>
    </row>
    <row r="9" spans="2:13" ht="14.25" customHeight="1">
      <c r="B9" s="40"/>
      <c r="C9" s="236">
        <v>213</v>
      </c>
      <c r="D9" s="286" t="s">
        <v>903</v>
      </c>
      <c r="E9" s="101"/>
      <c r="F9" s="95"/>
      <c r="G9" s="247">
        <f t="shared" si="0"/>
        <v>0</v>
      </c>
      <c r="H9" s="95"/>
      <c r="I9" s="95"/>
      <c r="J9" s="247">
        <f t="shared" si="1"/>
        <v>0</v>
      </c>
      <c r="K9" s="247">
        <f t="shared" si="2"/>
        <v>0</v>
      </c>
      <c r="L9" s="248" t="str">
        <f t="shared" si="3"/>
        <v/>
      </c>
      <c r="M9" s="42"/>
    </row>
    <row r="10" spans="2:13" ht="14.25" customHeight="1">
      <c r="B10" s="40"/>
      <c r="C10" s="236">
        <v>214</v>
      </c>
      <c r="D10" s="286" t="s">
        <v>904</v>
      </c>
      <c r="E10" s="101"/>
      <c r="F10" s="95"/>
      <c r="G10" s="247">
        <f t="shared" si="0"/>
        <v>0</v>
      </c>
      <c r="H10" s="95"/>
      <c r="I10" s="95"/>
      <c r="J10" s="247">
        <f t="shared" si="1"/>
        <v>0</v>
      </c>
      <c r="K10" s="247">
        <f t="shared" si="2"/>
        <v>0</v>
      </c>
      <c r="L10" s="248" t="str">
        <f t="shared" si="3"/>
        <v/>
      </c>
      <c r="M10" s="42"/>
    </row>
    <row r="11" spans="2:13" ht="14.25" customHeight="1">
      <c r="B11" s="40"/>
      <c r="C11" s="236">
        <v>215</v>
      </c>
      <c r="D11" s="286" t="s">
        <v>905</v>
      </c>
      <c r="E11" s="101"/>
      <c r="F11" s="95"/>
      <c r="G11" s="247">
        <f t="shared" si="0"/>
        <v>0</v>
      </c>
      <c r="H11" s="95"/>
      <c r="I11" s="95"/>
      <c r="J11" s="247">
        <f t="shared" si="1"/>
        <v>0</v>
      </c>
      <c r="K11" s="247">
        <f t="shared" si="2"/>
        <v>0</v>
      </c>
      <c r="L11" s="248" t="str">
        <f t="shared" si="3"/>
        <v/>
      </c>
      <c r="M11" s="42"/>
    </row>
    <row r="12" spans="2:13" ht="14.25" customHeight="1">
      <c r="B12" s="40"/>
      <c r="C12" s="236">
        <v>216</v>
      </c>
      <c r="D12" s="286" t="s">
        <v>906</v>
      </c>
      <c r="E12" s="101"/>
      <c r="F12" s="95"/>
      <c r="G12" s="247">
        <f t="shared" si="0"/>
        <v>0</v>
      </c>
      <c r="H12" s="95"/>
      <c r="I12" s="95"/>
      <c r="J12" s="247">
        <f t="shared" si="1"/>
        <v>0</v>
      </c>
      <c r="K12" s="247">
        <f t="shared" si="2"/>
        <v>0</v>
      </c>
      <c r="L12" s="248" t="str">
        <f t="shared" si="3"/>
        <v/>
      </c>
      <c r="M12" s="42"/>
    </row>
    <row r="13" spans="2:13" ht="14.25" customHeight="1">
      <c r="B13" s="40"/>
      <c r="C13" s="236">
        <v>2181</v>
      </c>
      <c r="D13" s="286" t="s">
        <v>907</v>
      </c>
      <c r="E13" s="101"/>
      <c r="F13" s="95"/>
      <c r="G13" s="247">
        <f t="shared" si="0"/>
        <v>0</v>
      </c>
      <c r="H13" s="95"/>
      <c r="I13" s="95"/>
      <c r="J13" s="247">
        <f t="shared" si="1"/>
        <v>0</v>
      </c>
      <c r="K13" s="247">
        <f t="shared" si="2"/>
        <v>0</v>
      </c>
      <c r="L13" s="248" t="str">
        <f t="shared" si="3"/>
        <v/>
      </c>
      <c r="M13" s="42"/>
    </row>
    <row r="14" spans="2:13" ht="14.25" customHeight="1">
      <c r="B14" s="40"/>
      <c r="C14" s="236">
        <v>2182</v>
      </c>
      <c r="D14" s="286" t="s">
        <v>908</v>
      </c>
      <c r="E14" s="101"/>
      <c r="F14" s="95"/>
      <c r="G14" s="247">
        <f t="shared" si="0"/>
        <v>0</v>
      </c>
      <c r="H14" s="95"/>
      <c r="I14" s="95"/>
      <c r="J14" s="247">
        <f t="shared" si="1"/>
        <v>0</v>
      </c>
      <c r="K14" s="247">
        <f t="shared" si="2"/>
        <v>0</v>
      </c>
      <c r="L14" s="248" t="str">
        <f t="shared" si="3"/>
        <v/>
      </c>
      <c r="M14" s="42"/>
    </row>
    <row r="15" spans="2:13" ht="14.25" customHeight="1">
      <c r="B15" s="40"/>
      <c r="C15" s="236">
        <v>2183</v>
      </c>
      <c r="D15" s="286" t="s">
        <v>909</v>
      </c>
      <c r="E15" s="101"/>
      <c r="F15" s="95"/>
      <c r="G15" s="247">
        <f t="shared" si="0"/>
        <v>0</v>
      </c>
      <c r="H15" s="95"/>
      <c r="I15" s="95"/>
      <c r="J15" s="247">
        <f t="shared" si="1"/>
        <v>0</v>
      </c>
      <c r="K15" s="247">
        <f t="shared" si="2"/>
        <v>0</v>
      </c>
      <c r="L15" s="248" t="str">
        <f t="shared" si="3"/>
        <v/>
      </c>
      <c r="M15" s="42"/>
    </row>
    <row r="16" spans="2:13" ht="14.25" customHeight="1">
      <c r="B16" s="40"/>
      <c r="C16" s="236">
        <v>2184</v>
      </c>
      <c r="D16" s="286" t="s">
        <v>910</v>
      </c>
      <c r="E16" s="101"/>
      <c r="F16" s="95"/>
      <c r="G16" s="247">
        <f t="shared" si="0"/>
        <v>0</v>
      </c>
      <c r="H16" s="95"/>
      <c r="I16" s="95"/>
      <c r="J16" s="247">
        <f t="shared" si="1"/>
        <v>0</v>
      </c>
      <c r="K16" s="247">
        <f t="shared" si="2"/>
        <v>0</v>
      </c>
      <c r="L16" s="248" t="str">
        <f t="shared" si="3"/>
        <v/>
      </c>
      <c r="M16" s="42"/>
    </row>
    <row r="17" spans="2:13" ht="14.25" customHeight="1">
      <c r="B17" s="40"/>
      <c r="C17" s="236">
        <v>2185</v>
      </c>
      <c r="D17" s="286" t="s">
        <v>911</v>
      </c>
      <c r="E17" s="101"/>
      <c r="F17" s="95"/>
      <c r="G17" s="247">
        <f t="shared" si="0"/>
        <v>0</v>
      </c>
      <c r="H17" s="95"/>
      <c r="I17" s="95"/>
      <c r="J17" s="247">
        <f t="shared" si="1"/>
        <v>0</v>
      </c>
      <c r="K17" s="247">
        <f t="shared" si="2"/>
        <v>0</v>
      </c>
      <c r="L17" s="248" t="str">
        <f t="shared" si="3"/>
        <v/>
      </c>
      <c r="M17" s="42"/>
    </row>
    <row r="18" spans="2:13" ht="14.25" customHeight="1" thickBot="1">
      <c r="B18" s="40"/>
      <c r="C18" s="236">
        <v>2188</v>
      </c>
      <c r="D18" s="287" t="s">
        <v>912</v>
      </c>
      <c r="E18" s="101"/>
      <c r="F18" s="95"/>
      <c r="G18" s="247">
        <f t="shared" si="0"/>
        <v>0</v>
      </c>
      <c r="H18" s="95"/>
      <c r="I18" s="95"/>
      <c r="J18" s="247">
        <f t="shared" si="1"/>
        <v>0</v>
      </c>
      <c r="K18" s="247">
        <f t="shared" si="2"/>
        <v>0</v>
      </c>
      <c r="L18" s="248" t="str">
        <f t="shared" si="3"/>
        <v/>
      </c>
      <c r="M18" s="42"/>
    </row>
    <row r="19" spans="2:13" ht="14.25" customHeight="1" thickBot="1">
      <c r="B19" s="40"/>
      <c r="C19" s="236">
        <v>21</v>
      </c>
      <c r="D19" s="266" t="s">
        <v>854</v>
      </c>
      <c r="E19" s="267">
        <f>SUM(E7:E18)</f>
        <v>0</v>
      </c>
      <c r="F19" s="245">
        <f>SUM(F7:F18)</f>
        <v>0</v>
      </c>
      <c r="G19" s="245">
        <f t="shared" si="0"/>
        <v>0</v>
      </c>
      <c r="H19" s="245">
        <f>SUM(H7:H18)</f>
        <v>0</v>
      </c>
      <c r="I19" s="245">
        <f>SUM(I7:I18)</f>
        <v>0</v>
      </c>
      <c r="J19" s="245">
        <f t="shared" si="1"/>
        <v>0</v>
      </c>
      <c r="K19" s="245">
        <f t="shared" si="2"/>
        <v>0</v>
      </c>
      <c r="L19" s="246" t="str">
        <f t="shared" si="3"/>
        <v/>
      </c>
      <c r="M19" s="42"/>
    </row>
    <row r="20" spans="2:13" ht="14.25" customHeight="1">
      <c r="B20" s="40"/>
      <c r="C20" s="236">
        <v>221</v>
      </c>
      <c r="D20" s="272" t="s">
        <v>901</v>
      </c>
      <c r="E20" s="101"/>
      <c r="F20" s="95"/>
      <c r="G20" s="247">
        <f t="shared" si="0"/>
        <v>0</v>
      </c>
      <c r="H20" s="95"/>
      <c r="I20" s="95"/>
      <c r="J20" s="247">
        <f t="shared" si="1"/>
        <v>0</v>
      </c>
      <c r="K20" s="247">
        <f t="shared" si="2"/>
        <v>0</v>
      </c>
      <c r="L20" s="288" t="str">
        <f t="shared" si="3"/>
        <v/>
      </c>
      <c r="M20" s="42"/>
    </row>
    <row r="21" spans="2:13" ht="27.75" customHeight="1">
      <c r="B21" s="40"/>
      <c r="C21" s="236">
        <v>222</v>
      </c>
      <c r="D21" s="286" t="s">
        <v>902</v>
      </c>
      <c r="E21" s="101"/>
      <c r="F21" s="95"/>
      <c r="G21" s="247">
        <f t="shared" si="0"/>
        <v>0</v>
      </c>
      <c r="H21" s="95"/>
      <c r="I21" s="95"/>
      <c r="J21" s="247">
        <f t="shared" si="1"/>
        <v>0</v>
      </c>
      <c r="K21" s="247">
        <f t="shared" si="2"/>
        <v>0</v>
      </c>
      <c r="L21" s="288" t="str">
        <f t="shared" si="3"/>
        <v/>
      </c>
      <c r="M21" s="42"/>
    </row>
    <row r="22" spans="2:13" ht="14.25" customHeight="1">
      <c r="B22" s="40"/>
      <c r="C22" s="236">
        <v>223</v>
      </c>
      <c r="D22" s="286" t="s">
        <v>903</v>
      </c>
      <c r="E22" s="101"/>
      <c r="F22" s="95"/>
      <c r="G22" s="247">
        <f t="shared" si="0"/>
        <v>0</v>
      </c>
      <c r="H22" s="95"/>
      <c r="I22" s="95"/>
      <c r="J22" s="247">
        <f t="shared" si="1"/>
        <v>0</v>
      </c>
      <c r="K22" s="247">
        <f t="shared" si="2"/>
        <v>0</v>
      </c>
      <c r="L22" s="288" t="str">
        <f t="shared" si="3"/>
        <v/>
      </c>
      <c r="M22" s="42"/>
    </row>
    <row r="23" spans="2:13" ht="14.25" customHeight="1">
      <c r="B23" s="40"/>
      <c r="C23" s="236">
        <v>224</v>
      </c>
      <c r="D23" s="286" t="s">
        <v>904</v>
      </c>
      <c r="E23" s="101"/>
      <c r="F23" s="95"/>
      <c r="G23" s="247">
        <f t="shared" si="0"/>
        <v>0</v>
      </c>
      <c r="H23" s="95"/>
      <c r="I23" s="95"/>
      <c r="J23" s="247">
        <f t="shared" si="1"/>
        <v>0</v>
      </c>
      <c r="K23" s="247">
        <f t="shared" si="2"/>
        <v>0</v>
      </c>
      <c r="L23" s="288" t="str">
        <f t="shared" si="3"/>
        <v/>
      </c>
      <c r="M23" s="42"/>
    </row>
    <row r="24" spans="2:13" ht="14.25" customHeight="1">
      <c r="B24" s="40"/>
      <c r="C24" s="236">
        <v>225</v>
      </c>
      <c r="D24" s="286" t="s">
        <v>913</v>
      </c>
      <c r="E24" s="101"/>
      <c r="F24" s="95"/>
      <c r="G24" s="247">
        <f t="shared" si="0"/>
        <v>0</v>
      </c>
      <c r="H24" s="95"/>
      <c r="I24" s="95"/>
      <c r="J24" s="247">
        <f t="shared" si="1"/>
        <v>0</v>
      </c>
      <c r="K24" s="247">
        <f t="shared" si="2"/>
        <v>0</v>
      </c>
      <c r="L24" s="288" t="str">
        <f t="shared" si="3"/>
        <v/>
      </c>
      <c r="M24" s="42"/>
    </row>
    <row r="25" spans="2:13" ht="14.25" customHeight="1">
      <c r="B25" s="40"/>
      <c r="C25" s="236">
        <v>226</v>
      </c>
      <c r="D25" s="286" t="s">
        <v>906</v>
      </c>
      <c r="E25" s="101"/>
      <c r="F25" s="95"/>
      <c r="G25" s="247">
        <f t="shared" si="0"/>
        <v>0</v>
      </c>
      <c r="H25" s="95"/>
      <c r="I25" s="95"/>
      <c r="J25" s="247">
        <f t="shared" si="1"/>
        <v>0</v>
      </c>
      <c r="K25" s="247">
        <f t="shared" si="2"/>
        <v>0</v>
      </c>
      <c r="L25" s="288" t="str">
        <f t="shared" si="3"/>
        <v/>
      </c>
      <c r="M25" s="42"/>
    </row>
    <row r="26" spans="2:13" ht="14.25" customHeight="1">
      <c r="B26" s="40"/>
      <c r="C26" s="236">
        <v>228</v>
      </c>
      <c r="D26" s="286" t="s">
        <v>912</v>
      </c>
      <c r="E26" s="101"/>
      <c r="F26" s="95"/>
      <c r="G26" s="247">
        <f t="shared" si="0"/>
        <v>0</v>
      </c>
      <c r="H26" s="95"/>
      <c r="I26" s="95"/>
      <c r="J26" s="247">
        <f t="shared" si="1"/>
        <v>0</v>
      </c>
      <c r="K26" s="247">
        <f t="shared" si="2"/>
        <v>0</v>
      </c>
      <c r="L26" s="288" t="str">
        <f t="shared" si="3"/>
        <v/>
      </c>
      <c r="M26" s="42"/>
    </row>
    <row r="27" spans="2:13" ht="14.25" customHeight="1" thickBot="1">
      <c r="B27" s="40"/>
      <c r="C27" s="236">
        <v>229</v>
      </c>
      <c r="D27" s="289" t="s">
        <v>914</v>
      </c>
      <c r="E27" s="101"/>
      <c r="F27" s="95"/>
      <c r="G27" s="247">
        <f t="shared" si="0"/>
        <v>0</v>
      </c>
      <c r="H27" s="95"/>
      <c r="I27" s="95"/>
      <c r="J27" s="247">
        <f t="shared" si="1"/>
        <v>0</v>
      </c>
      <c r="K27" s="247">
        <f t="shared" si="2"/>
        <v>0</v>
      </c>
      <c r="L27" s="288" t="str">
        <f t="shared" si="3"/>
        <v/>
      </c>
      <c r="M27" s="42"/>
    </row>
    <row r="28" spans="2:13" ht="14.25" customHeight="1" thickBot="1">
      <c r="B28" s="40"/>
      <c r="C28" s="236">
        <v>22</v>
      </c>
      <c r="D28" s="266" t="s">
        <v>854</v>
      </c>
      <c r="E28" s="267">
        <f>SUM(E20:E27)</f>
        <v>0</v>
      </c>
      <c r="F28" s="245">
        <f>SUM(F20:F27)</f>
        <v>0</v>
      </c>
      <c r="G28" s="245">
        <f t="shared" si="0"/>
        <v>0</v>
      </c>
      <c r="H28" s="245">
        <f>SUM(H20:H27)</f>
        <v>0</v>
      </c>
      <c r="I28" s="245">
        <f>SUM(I20:I27)</f>
        <v>0</v>
      </c>
      <c r="J28" s="245">
        <f t="shared" si="1"/>
        <v>0</v>
      </c>
      <c r="K28" s="245">
        <f t="shared" si="2"/>
        <v>0</v>
      </c>
      <c r="L28" s="246" t="str">
        <f t="shared" si="3"/>
        <v/>
      </c>
      <c r="M28" s="42"/>
    </row>
    <row r="29" spans="2:13" ht="14.25" customHeight="1">
      <c r="B29" s="40"/>
      <c r="C29" s="236">
        <v>2312</v>
      </c>
      <c r="D29" s="272" t="s">
        <v>915</v>
      </c>
      <c r="E29" s="97"/>
      <c r="F29" s="98"/>
      <c r="G29" s="274">
        <f t="shared" si="0"/>
        <v>0</v>
      </c>
      <c r="H29" s="98"/>
      <c r="I29" s="98"/>
      <c r="J29" s="274">
        <f t="shared" si="1"/>
        <v>0</v>
      </c>
      <c r="K29" s="274">
        <f t="shared" si="2"/>
        <v>0</v>
      </c>
      <c r="L29" s="290" t="str">
        <f t="shared" si="3"/>
        <v/>
      </c>
      <c r="M29" s="42"/>
    </row>
    <row r="30" spans="2:13" ht="14.25" customHeight="1">
      <c r="B30" s="40"/>
      <c r="C30" s="236">
        <v>2313</v>
      </c>
      <c r="D30" s="286" t="s">
        <v>903</v>
      </c>
      <c r="E30" s="101"/>
      <c r="F30" s="95"/>
      <c r="G30" s="247">
        <f t="shared" si="0"/>
        <v>0</v>
      </c>
      <c r="H30" s="95"/>
      <c r="I30" s="95"/>
      <c r="J30" s="247">
        <f t="shared" si="1"/>
        <v>0</v>
      </c>
      <c r="K30" s="247">
        <f t="shared" si="2"/>
        <v>0</v>
      </c>
      <c r="L30" s="288" t="str">
        <f t="shared" si="3"/>
        <v/>
      </c>
      <c r="M30" s="42"/>
    </row>
    <row r="31" spans="2:13" ht="14.25" customHeight="1">
      <c r="B31" s="40"/>
      <c r="C31" s="236">
        <v>2314</v>
      </c>
      <c r="D31" s="286" t="s">
        <v>904</v>
      </c>
      <c r="E31" s="101"/>
      <c r="F31" s="95"/>
      <c r="G31" s="247">
        <f t="shared" si="0"/>
        <v>0</v>
      </c>
      <c r="H31" s="95"/>
      <c r="I31" s="95"/>
      <c r="J31" s="247">
        <f t="shared" si="1"/>
        <v>0</v>
      </c>
      <c r="K31" s="247">
        <f t="shared" si="2"/>
        <v>0</v>
      </c>
      <c r="L31" s="288" t="str">
        <f t="shared" si="3"/>
        <v/>
      </c>
      <c r="M31" s="42"/>
    </row>
    <row r="32" spans="2:13" ht="14.25" customHeight="1">
      <c r="B32" s="40"/>
      <c r="C32" s="236">
        <v>2315</v>
      </c>
      <c r="D32" s="286" t="s">
        <v>905</v>
      </c>
      <c r="E32" s="101"/>
      <c r="F32" s="95"/>
      <c r="G32" s="247">
        <f t="shared" si="0"/>
        <v>0</v>
      </c>
      <c r="H32" s="95"/>
      <c r="I32" s="95"/>
      <c r="J32" s="247">
        <f t="shared" si="1"/>
        <v>0</v>
      </c>
      <c r="K32" s="247">
        <f t="shared" si="2"/>
        <v>0</v>
      </c>
      <c r="L32" s="288" t="str">
        <f t="shared" si="3"/>
        <v/>
      </c>
      <c r="M32" s="42"/>
    </row>
    <row r="33" spans="2:13" ht="14.25" customHeight="1">
      <c r="B33" s="40"/>
      <c r="C33" s="236">
        <v>2318</v>
      </c>
      <c r="D33" s="286" t="s">
        <v>912</v>
      </c>
      <c r="E33" s="101"/>
      <c r="F33" s="95"/>
      <c r="G33" s="247">
        <f t="shared" si="0"/>
        <v>0</v>
      </c>
      <c r="H33" s="95"/>
      <c r="I33" s="95"/>
      <c r="J33" s="247">
        <f t="shared" si="1"/>
        <v>0</v>
      </c>
      <c r="K33" s="247">
        <f t="shared" si="2"/>
        <v>0</v>
      </c>
      <c r="L33" s="288" t="str">
        <f t="shared" si="3"/>
        <v/>
      </c>
      <c r="M33" s="42"/>
    </row>
    <row r="34" spans="2:13" ht="14.25" customHeight="1">
      <c r="B34" s="40"/>
      <c r="C34" s="236">
        <v>232</v>
      </c>
      <c r="D34" s="287" t="s">
        <v>916</v>
      </c>
      <c r="E34" s="554"/>
      <c r="F34" s="106"/>
      <c r="G34" s="291">
        <f t="shared" si="0"/>
        <v>0</v>
      </c>
      <c r="H34" s="106"/>
      <c r="I34" s="106"/>
      <c r="J34" s="291">
        <f t="shared" si="1"/>
        <v>0</v>
      </c>
      <c r="K34" s="291">
        <f t="shared" si="2"/>
        <v>0</v>
      </c>
      <c r="L34" s="292" t="str">
        <f t="shared" si="3"/>
        <v/>
      </c>
      <c r="M34" s="42"/>
    </row>
    <row r="35" spans="2:13" ht="25.5">
      <c r="B35" s="40"/>
      <c r="C35" s="236">
        <v>235</v>
      </c>
      <c r="D35" s="287" t="s">
        <v>917</v>
      </c>
      <c r="E35" s="554"/>
      <c r="F35" s="106"/>
      <c r="G35" s="291">
        <f t="shared" si="0"/>
        <v>0</v>
      </c>
      <c r="H35" s="106"/>
      <c r="I35" s="106"/>
      <c r="J35" s="291">
        <f t="shared" si="1"/>
        <v>0</v>
      </c>
      <c r="K35" s="291">
        <f t="shared" si="2"/>
        <v>0</v>
      </c>
      <c r="L35" s="292" t="str">
        <f t="shared" si="3"/>
        <v/>
      </c>
      <c r="M35" s="42"/>
    </row>
    <row r="36" spans="2:13" ht="25.5">
      <c r="B36" s="40"/>
      <c r="C36" s="236">
        <v>237</v>
      </c>
      <c r="D36" s="286" t="s">
        <v>918</v>
      </c>
      <c r="E36" s="554"/>
      <c r="F36" s="106"/>
      <c r="G36" s="291">
        <f t="shared" si="0"/>
        <v>0</v>
      </c>
      <c r="H36" s="106"/>
      <c r="I36" s="106"/>
      <c r="J36" s="291">
        <f t="shared" si="1"/>
        <v>0</v>
      </c>
      <c r="K36" s="291">
        <f t="shared" si="2"/>
        <v>0</v>
      </c>
      <c r="L36" s="292" t="str">
        <f t="shared" si="3"/>
        <v/>
      </c>
      <c r="M36" s="42"/>
    </row>
    <row r="37" spans="2:13" ht="26.25" thickBot="1">
      <c r="B37" s="40"/>
      <c r="C37" s="236">
        <v>238</v>
      </c>
      <c r="D37" s="289" t="s">
        <v>919</v>
      </c>
      <c r="E37" s="554"/>
      <c r="F37" s="106"/>
      <c r="G37" s="291">
        <f t="shared" si="0"/>
        <v>0</v>
      </c>
      <c r="H37" s="106"/>
      <c r="I37" s="106"/>
      <c r="J37" s="291">
        <f t="shared" si="1"/>
        <v>0</v>
      </c>
      <c r="K37" s="291">
        <f t="shared" si="2"/>
        <v>0</v>
      </c>
      <c r="L37" s="292" t="str">
        <f t="shared" si="3"/>
        <v/>
      </c>
      <c r="M37" s="42"/>
    </row>
    <row r="38" spans="2:13" ht="14.25" customHeight="1" thickBot="1">
      <c r="B38" s="40"/>
      <c r="C38" s="236">
        <v>23</v>
      </c>
      <c r="D38" s="266" t="s">
        <v>854</v>
      </c>
      <c r="E38" s="267">
        <f>SUM(E29:E37)</f>
        <v>0</v>
      </c>
      <c r="F38" s="245">
        <f>SUM(F29:F37)</f>
        <v>0</v>
      </c>
      <c r="G38" s="245">
        <f t="shared" si="0"/>
        <v>0</v>
      </c>
      <c r="H38" s="245">
        <f>SUM(H29:H37)</f>
        <v>0</v>
      </c>
      <c r="I38" s="245">
        <f>SUM(I29:I37)</f>
        <v>0</v>
      </c>
      <c r="J38" s="245">
        <f t="shared" si="1"/>
        <v>0</v>
      </c>
      <c r="K38" s="245">
        <f t="shared" si="2"/>
        <v>0</v>
      </c>
      <c r="L38" s="246" t="str">
        <f t="shared" si="3"/>
        <v/>
      </c>
      <c r="M38" s="42"/>
    </row>
    <row r="39" spans="2:13" ht="29.25" customHeight="1" thickBot="1">
      <c r="B39" s="40"/>
      <c r="C39" s="209">
        <v>24</v>
      </c>
      <c r="D39" s="293" t="s">
        <v>920</v>
      </c>
      <c r="E39" s="99"/>
      <c r="F39" s="93"/>
      <c r="G39" s="240">
        <f t="shared" si="0"/>
        <v>0</v>
      </c>
      <c r="H39" s="93"/>
      <c r="I39" s="93"/>
      <c r="J39" s="240">
        <f t="shared" si="1"/>
        <v>0</v>
      </c>
      <c r="K39" s="240">
        <f t="shared" si="2"/>
        <v>0</v>
      </c>
      <c r="L39" s="241" t="str">
        <f t="shared" si="3"/>
        <v/>
      </c>
      <c r="M39" s="42"/>
    </row>
    <row r="40" spans="2:13" ht="14.25" customHeight="1" thickBot="1">
      <c r="B40" s="40"/>
      <c r="C40" s="236">
        <v>24</v>
      </c>
      <c r="D40" s="266" t="s">
        <v>854</v>
      </c>
      <c r="E40" s="267">
        <f>E39</f>
        <v>0</v>
      </c>
      <c r="F40" s="245">
        <f>F39</f>
        <v>0</v>
      </c>
      <c r="G40" s="245">
        <f t="shared" si="0"/>
        <v>0</v>
      </c>
      <c r="H40" s="245">
        <f>H39</f>
        <v>0</v>
      </c>
      <c r="I40" s="245">
        <f>I39</f>
        <v>0</v>
      </c>
      <c r="J40" s="245">
        <f t="shared" si="1"/>
        <v>0</v>
      </c>
      <c r="K40" s="245">
        <f t="shared" si="2"/>
        <v>0</v>
      </c>
      <c r="L40" s="246" t="str">
        <f t="shared" si="3"/>
        <v/>
      </c>
      <c r="M40" s="42"/>
    </row>
    <row r="41" spans="2:13" ht="14.25" customHeight="1" thickBot="1">
      <c r="B41" s="60"/>
      <c r="C41" s="62"/>
      <c r="D41" s="62"/>
      <c r="E41" s="62"/>
      <c r="F41" s="62"/>
      <c r="G41" s="62"/>
      <c r="H41" s="62"/>
      <c r="I41" s="62"/>
      <c r="J41" s="62"/>
      <c r="K41" s="62"/>
      <c r="L41" s="62"/>
      <c r="M41" s="63"/>
    </row>
  </sheetData>
  <sheetProtection sheet="1" objects="1" scenarios="1" selectLockedCells="1"/>
  <mergeCells count="9">
    <mergeCell ref="C6:D6"/>
    <mergeCell ref="B2:M2"/>
    <mergeCell ref="E4:E5"/>
    <mergeCell ref="F4:F5"/>
    <mergeCell ref="G4:G5"/>
    <mergeCell ref="H4:H5"/>
    <mergeCell ref="I4:I5"/>
    <mergeCell ref="J4:J5"/>
    <mergeCell ref="K4:L4"/>
  </mergeCells>
  <phoneticPr fontId="0" type="noConversion"/>
  <printOptions horizontalCentered="1" verticalCentered="1"/>
  <pageMargins left="0" right="0" top="0.19685039370078741" bottom="0" header="0.19685039370078741" footer="0.19685039370078741"/>
  <pageSetup paperSize="9" scale="81" orientation="landscape" horizontalDpi="300" verticalDpi="300" r:id="rId1"/>
  <headerFooter alignWithMargins="0">
    <oddFooter>&amp;R&amp;"Times New Roman,Normal"- 10 -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111">
    <pageSetUpPr fitToPage="1"/>
  </sheetPr>
  <dimension ref="B1:M29"/>
  <sheetViews>
    <sheetView workbookViewId="0">
      <selection activeCell="E7" sqref="E7"/>
    </sheetView>
  </sheetViews>
  <sheetFormatPr baseColWidth="10" defaultColWidth="11.42578125" defaultRowHeight="12.75"/>
  <cols>
    <col min="1" max="1" width="1.5703125" style="38" customWidth="1"/>
    <col min="2" max="2" width="1" style="38" customWidth="1"/>
    <col min="3" max="3" width="7.140625" style="38" customWidth="1"/>
    <col min="4" max="4" width="59.140625" style="38" customWidth="1"/>
    <col min="5" max="12" width="12.5703125" style="38" customWidth="1"/>
    <col min="13" max="13" width="1.140625" style="38" customWidth="1"/>
    <col min="14" max="14" width="2.42578125" style="38" customWidth="1"/>
    <col min="15" max="16384" width="11.42578125" style="38"/>
  </cols>
  <sheetData>
    <row r="1" spans="2:13" ht="13.5" thickBot="1"/>
    <row r="2" spans="2:13" ht="32.25" customHeight="1" thickBot="1">
      <c r="B2" s="1142" t="s">
        <v>921</v>
      </c>
      <c r="C2" s="1143"/>
      <c r="D2" s="1143"/>
      <c r="E2" s="1143"/>
      <c r="F2" s="1143"/>
      <c r="G2" s="1143"/>
      <c r="H2" s="1143"/>
      <c r="I2" s="1143"/>
      <c r="J2" s="1143"/>
      <c r="K2" s="1143"/>
      <c r="L2" s="1143"/>
      <c r="M2" s="1144"/>
    </row>
    <row r="3" spans="2:13" ht="14.25" customHeight="1" thickBot="1">
      <c r="B3" s="71"/>
      <c r="C3" s="261"/>
      <c r="D3" s="262"/>
      <c r="E3" s="263"/>
      <c r="F3" s="263"/>
      <c r="G3" s="263"/>
      <c r="H3" s="263"/>
      <c r="I3" s="263"/>
      <c r="J3" s="263"/>
      <c r="K3" s="263"/>
      <c r="L3" s="263"/>
      <c r="M3" s="74"/>
    </row>
    <row r="4" spans="2:13" ht="18" customHeight="1">
      <c r="B4" s="40"/>
      <c r="C4" s="264"/>
      <c r="D4" s="265"/>
      <c r="E4" s="1147" t="s">
        <v>784</v>
      </c>
      <c r="F4" s="1149" t="s">
        <v>842</v>
      </c>
      <c r="G4" s="1149" t="s">
        <v>786</v>
      </c>
      <c r="H4" s="1152" t="s">
        <v>843</v>
      </c>
      <c r="I4" s="1149" t="s">
        <v>844</v>
      </c>
      <c r="J4" s="1149" t="s">
        <v>845</v>
      </c>
      <c r="K4" s="1149" t="s">
        <v>788</v>
      </c>
      <c r="L4" s="1151"/>
      <c r="M4" s="42"/>
    </row>
    <row r="5" spans="2:13" ht="61.5" customHeight="1" thickBot="1">
      <c r="B5" s="40"/>
      <c r="C5" s="264"/>
      <c r="D5" s="265"/>
      <c r="E5" s="1148"/>
      <c r="F5" s="1150"/>
      <c r="G5" s="1150"/>
      <c r="H5" s="1153"/>
      <c r="I5" s="1150"/>
      <c r="J5" s="1150"/>
      <c r="K5" s="1047" t="s">
        <v>789</v>
      </c>
      <c r="L5" s="535" t="s">
        <v>724</v>
      </c>
      <c r="M5" s="42"/>
    </row>
    <row r="6" spans="2:13" ht="14.25" customHeight="1" thickBot="1">
      <c r="B6" s="40"/>
      <c r="C6" s="1105" t="s">
        <v>875</v>
      </c>
      <c r="D6" s="1146"/>
      <c r="E6" s="78" t="s">
        <v>726</v>
      </c>
      <c r="F6" s="78" t="s">
        <v>727</v>
      </c>
      <c r="G6" s="78" t="s">
        <v>791</v>
      </c>
      <c r="H6" s="78" t="s">
        <v>748</v>
      </c>
      <c r="I6" s="78" t="s">
        <v>750</v>
      </c>
      <c r="J6" s="78" t="s">
        <v>847</v>
      </c>
      <c r="K6" s="78" t="s">
        <v>848</v>
      </c>
      <c r="L6" s="78" t="s">
        <v>849</v>
      </c>
      <c r="M6" s="42"/>
    </row>
    <row r="7" spans="2:13" ht="14.25" customHeight="1" thickBot="1">
      <c r="B7" s="40"/>
      <c r="C7" s="236">
        <v>26</v>
      </c>
      <c r="D7" s="272" t="s">
        <v>811</v>
      </c>
      <c r="E7" s="107"/>
      <c r="F7" s="107"/>
      <c r="G7" s="294">
        <f>E7+F7</f>
        <v>0</v>
      </c>
      <c r="H7" s="107"/>
      <c r="I7" s="107"/>
      <c r="J7" s="294">
        <f>H7-I7</f>
        <v>0</v>
      </c>
      <c r="K7" s="294">
        <f>J7-G7</f>
        <v>0</v>
      </c>
      <c r="L7" s="295" t="str">
        <f>IF(G7=0,"",K7/G7)</f>
        <v/>
      </c>
      <c r="M7" s="42"/>
    </row>
    <row r="8" spans="2:13" ht="14.25" customHeight="1" thickBot="1">
      <c r="B8" s="40"/>
      <c r="C8" s="236">
        <v>26</v>
      </c>
      <c r="D8" s="266" t="s">
        <v>854</v>
      </c>
      <c r="E8" s="555">
        <f>E7</f>
        <v>0</v>
      </c>
      <c r="F8" s="253">
        <f>F7</f>
        <v>0</v>
      </c>
      <c r="G8" s="253">
        <f>E8+F8</f>
        <v>0</v>
      </c>
      <c r="H8" s="253">
        <f>H7</f>
        <v>0</v>
      </c>
      <c r="I8" s="253">
        <f>I7</f>
        <v>0</v>
      </c>
      <c r="J8" s="253">
        <f>H8-I8</f>
        <v>0</v>
      </c>
      <c r="K8" s="253">
        <f>J8-G8</f>
        <v>0</v>
      </c>
      <c r="L8" s="296" t="str">
        <f>IF(G8=0,"",K8/G8)</f>
        <v/>
      </c>
      <c r="M8" s="42"/>
    </row>
    <row r="9" spans="2:13" ht="14.25" customHeight="1" thickBot="1">
      <c r="B9" s="40"/>
      <c r="C9" s="236"/>
      <c r="D9" s="1043"/>
      <c r="E9" s="297"/>
      <c r="F9" s="297"/>
      <c r="G9" s="297"/>
      <c r="H9" s="297"/>
      <c r="I9" s="297"/>
      <c r="J9" s="297"/>
      <c r="K9" s="297"/>
      <c r="L9" s="298"/>
      <c r="M9" s="42"/>
    </row>
    <row r="10" spans="2:13" ht="14.25" customHeight="1">
      <c r="B10" s="40"/>
      <c r="C10" s="236">
        <v>271</v>
      </c>
      <c r="D10" s="272" t="s">
        <v>922</v>
      </c>
      <c r="E10" s="108"/>
      <c r="F10" s="107"/>
      <c r="G10" s="294">
        <f t="shared" ref="G10:G18" si="0">E10+F10</f>
        <v>0</v>
      </c>
      <c r="H10" s="107"/>
      <c r="I10" s="107"/>
      <c r="J10" s="294">
        <f t="shared" ref="J10:J18" si="1">H10-I10</f>
        <v>0</v>
      </c>
      <c r="K10" s="294">
        <f t="shared" ref="K10:K18" si="2">J10-G10</f>
        <v>0</v>
      </c>
      <c r="L10" s="295" t="str">
        <f t="shared" ref="L10:L18" si="3">IF(G10=0,"",K10/G10)</f>
        <v/>
      </c>
      <c r="M10" s="42"/>
    </row>
    <row r="11" spans="2:13" ht="14.25" customHeight="1">
      <c r="B11" s="40"/>
      <c r="C11" s="236">
        <v>272</v>
      </c>
      <c r="D11" s="286" t="s">
        <v>923</v>
      </c>
      <c r="E11" s="109"/>
      <c r="F11" s="109"/>
      <c r="G11" s="299">
        <f t="shared" si="0"/>
        <v>0</v>
      </c>
      <c r="H11" s="109"/>
      <c r="I11" s="109"/>
      <c r="J11" s="299">
        <f t="shared" si="1"/>
        <v>0</v>
      </c>
      <c r="K11" s="299">
        <f t="shared" si="2"/>
        <v>0</v>
      </c>
      <c r="L11" s="300" t="str">
        <f t="shared" si="3"/>
        <v/>
      </c>
      <c r="M11" s="42"/>
    </row>
    <row r="12" spans="2:13" ht="14.25" customHeight="1">
      <c r="B12" s="40"/>
      <c r="C12" s="236">
        <v>273</v>
      </c>
      <c r="D12" s="286" t="s">
        <v>924</v>
      </c>
      <c r="E12" s="109"/>
      <c r="F12" s="109"/>
      <c r="G12" s="299">
        <f t="shared" si="0"/>
        <v>0</v>
      </c>
      <c r="H12" s="109"/>
      <c r="I12" s="109"/>
      <c r="J12" s="299">
        <f t="shared" si="1"/>
        <v>0</v>
      </c>
      <c r="K12" s="299">
        <f t="shared" si="2"/>
        <v>0</v>
      </c>
      <c r="L12" s="300" t="str">
        <f t="shared" si="3"/>
        <v/>
      </c>
      <c r="M12" s="42"/>
    </row>
    <row r="13" spans="2:13" ht="14.25" customHeight="1">
      <c r="B13" s="40"/>
      <c r="C13" s="236">
        <v>274</v>
      </c>
      <c r="D13" s="286" t="s">
        <v>925</v>
      </c>
      <c r="E13" s="109"/>
      <c r="F13" s="109"/>
      <c r="G13" s="299">
        <f t="shared" si="0"/>
        <v>0</v>
      </c>
      <c r="H13" s="109"/>
      <c r="I13" s="109"/>
      <c r="J13" s="299">
        <f t="shared" si="1"/>
        <v>0</v>
      </c>
      <c r="K13" s="299">
        <f t="shared" si="2"/>
        <v>0</v>
      </c>
      <c r="L13" s="300" t="str">
        <f t="shared" si="3"/>
        <v/>
      </c>
      <c r="M13" s="42"/>
    </row>
    <row r="14" spans="2:13" ht="14.25" customHeight="1">
      <c r="B14" s="40"/>
      <c r="C14" s="236">
        <v>275</v>
      </c>
      <c r="D14" s="286" t="s">
        <v>926</v>
      </c>
      <c r="E14" s="109"/>
      <c r="F14" s="109"/>
      <c r="G14" s="299">
        <f t="shared" si="0"/>
        <v>0</v>
      </c>
      <c r="H14" s="109"/>
      <c r="I14" s="109"/>
      <c r="J14" s="299">
        <f t="shared" si="1"/>
        <v>0</v>
      </c>
      <c r="K14" s="299">
        <f t="shared" si="2"/>
        <v>0</v>
      </c>
      <c r="L14" s="300" t="str">
        <f t="shared" si="3"/>
        <v/>
      </c>
      <c r="M14" s="42"/>
    </row>
    <row r="15" spans="2:13" ht="14.25" customHeight="1">
      <c r="B15" s="40"/>
      <c r="C15" s="236">
        <v>2761</v>
      </c>
      <c r="D15" s="286" t="s">
        <v>927</v>
      </c>
      <c r="E15" s="109"/>
      <c r="F15" s="109"/>
      <c r="G15" s="299">
        <f t="shared" si="0"/>
        <v>0</v>
      </c>
      <c r="H15" s="109"/>
      <c r="I15" s="109"/>
      <c r="J15" s="299">
        <f t="shared" si="1"/>
        <v>0</v>
      </c>
      <c r="K15" s="299">
        <f t="shared" si="2"/>
        <v>0</v>
      </c>
      <c r="L15" s="300" t="str">
        <f t="shared" si="3"/>
        <v/>
      </c>
      <c r="M15" s="42"/>
    </row>
    <row r="16" spans="2:13" ht="14.25" customHeight="1">
      <c r="B16" s="40"/>
      <c r="C16" s="236">
        <v>2768</v>
      </c>
      <c r="D16" s="286" t="s">
        <v>928</v>
      </c>
      <c r="E16" s="109"/>
      <c r="F16" s="109"/>
      <c r="G16" s="299">
        <f t="shared" si="0"/>
        <v>0</v>
      </c>
      <c r="H16" s="109"/>
      <c r="I16" s="109"/>
      <c r="J16" s="299">
        <f t="shared" si="1"/>
        <v>0</v>
      </c>
      <c r="K16" s="299">
        <f t="shared" si="2"/>
        <v>0</v>
      </c>
      <c r="L16" s="300" t="str">
        <f t="shared" si="3"/>
        <v/>
      </c>
      <c r="M16" s="42"/>
    </row>
    <row r="17" spans="2:13" ht="26.25" thickBot="1">
      <c r="B17" s="40"/>
      <c r="C17" s="236">
        <v>279</v>
      </c>
      <c r="D17" s="287" t="s">
        <v>929</v>
      </c>
      <c r="E17" s="109"/>
      <c r="F17" s="109"/>
      <c r="G17" s="299">
        <f t="shared" si="0"/>
        <v>0</v>
      </c>
      <c r="H17" s="109"/>
      <c r="I17" s="109"/>
      <c r="J17" s="299">
        <f t="shared" si="1"/>
        <v>0</v>
      </c>
      <c r="K17" s="299">
        <f t="shared" si="2"/>
        <v>0</v>
      </c>
      <c r="L17" s="300" t="str">
        <f t="shared" si="3"/>
        <v/>
      </c>
      <c r="M17" s="42"/>
    </row>
    <row r="18" spans="2:13" ht="14.25" customHeight="1" thickBot="1">
      <c r="B18" s="40"/>
      <c r="C18" s="236">
        <v>27</v>
      </c>
      <c r="D18" s="266" t="s">
        <v>854</v>
      </c>
      <c r="E18" s="556">
        <f>SUM(E10:E17)</f>
        <v>0</v>
      </c>
      <c r="F18" s="301">
        <f>SUM(F10:F17)</f>
        <v>0</v>
      </c>
      <c r="G18" s="301">
        <f t="shared" si="0"/>
        <v>0</v>
      </c>
      <c r="H18" s="301">
        <f>SUM(H10:H17)</f>
        <v>0</v>
      </c>
      <c r="I18" s="301">
        <f>SUM(I10:I17)</f>
        <v>0</v>
      </c>
      <c r="J18" s="301">
        <f t="shared" si="1"/>
        <v>0</v>
      </c>
      <c r="K18" s="301">
        <f t="shared" si="2"/>
        <v>0</v>
      </c>
      <c r="L18" s="296" t="str">
        <f t="shared" si="3"/>
        <v/>
      </c>
      <c r="M18" s="42"/>
    </row>
    <row r="19" spans="2:13" ht="14.25" customHeight="1" thickBot="1">
      <c r="B19" s="40"/>
      <c r="C19" s="1046" t="s">
        <v>814</v>
      </c>
      <c r="D19" s="41"/>
      <c r="E19" s="297"/>
      <c r="F19" s="297"/>
      <c r="G19" s="297"/>
      <c r="H19" s="297"/>
      <c r="I19" s="297"/>
      <c r="J19" s="297"/>
      <c r="K19" s="297"/>
      <c r="L19" s="298"/>
      <c r="M19" s="42"/>
    </row>
    <row r="20" spans="2:13" ht="14.25" customHeight="1">
      <c r="B20" s="40"/>
      <c r="C20" s="236">
        <v>280</v>
      </c>
      <c r="D20" s="272" t="s">
        <v>930</v>
      </c>
      <c r="E20" s="107"/>
      <c r="F20" s="107"/>
      <c r="G20" s="294">
        <f t="shared" ref="G20:G28" si="4">E20+F20</f>
        <v>0</v>
      </c>
      <c r="H20" s="107"/>
      <c r="I20" s="107"/>
      <c r="J20" s="294">
        <f t="shared" ref="J20:J28" si="5">H20-I20</f>
        <v>0</v>
      </c>
      <c r="K20" s="294">
        <f t="shared" ref="K20:K28" si="6">J20-G20</f>
        <v>0</v>
      </c>
      <c r="L20" s="295" t="str">
        <f t="shared" ref="L20:L28" si="7">IF(G20=0,"",K20/G20)</f>
        <v/>
      </c>
      <c r="M20" s="42"/>
    </row>
    <row r="21" spans="2:13" ht="14.25" customHeight="1">
      <c r="B21" s="40"/>
      <c r="C21" s="236">
        <v>2811</v>
      </c>
      <c r="D21" s="286" t="s">
        <v>931</v>
      </c>
      <c r="E21" s="109"/>
      <c r="F21" s="109"/>
      <c r="G21" s="299">
        <f t="shared" si="4"/>
        <v>0</v>
      </c>
      <c r="H21" s="109"/>
      <c r="I21" s="109"/>
      <c r="J21" s="299">
        <f t="shared" si="5"/>
        <v>0</v>
      </c>
      <c r="K21" s="299">
        <f t="shared" si="6"/>
        <v>0</v>
      </c>
      <c r="L21" s="300" t="str">
        <f t="shared" si="7"/>
        <v/>
      </c>
      <c r="M21" s="42"/>
    </row>
    <row r="22" spans="2:13" ht="25.5">
      <c r="B22" s="40"/>
      <c r="C22" s="236">
        <v>2812</v>
      </c>
      <c r="D22" s="286" t="s">
        <v>932</v>
      </c>
      <c r="E22" s="109"/>
      <c r="F22" s="109"/>
      <c r="G22" s="299">
        <f t="shared" si="4"/>
        <v>0</v>
      </c>
      <c r="H22" s="109"/>
      <c r="I22" s="109"/>
      <c r="J22" s="299">
        <f t="shared" si="5"/>
        <v>0</v>
      </c>
      <c r="K22" s="299">
        <f t="shared" si="6"/>
        <v>0</v>
      </c>
      <c r="L22" s="300" t="str">
        <f t="shared" si="7"/>
        <v/>
      </c>
      <c r="M22" s="42"/>
    </row>
    <row r="23" spans="2:13" ht="14.25" customHeight="1">
      <c r="B23" s="40"/>
      <c r="C23" s="236">
        <v>2813</v>
      </c>
      <c r="D23" s="286" t="s">
        <v>933</v>
      </c>
      <c r="E23" s="109"/>
      <c r="F23" s="109"/>
      <c r="G23" s="299">
        <f t="shared" si="4"/>
        <v>0</v>
      </c>
      <c r="H23" s="109"/>
      <c r="I23" s="109"/>
      <c r="J23" s="299">
        <f t="shared" si="5"/>
        <v>0</v>
      </c>
      <c r="K23" s="299">
        <f t="shared" si="6"/>
        <v>0</v>
      </c>
      <c r="L23" s="300" t="str">
        <f t="shared" si="7"/>
        <v/>
      </c>
      <c r="M23" s="42"/>
    </row>
    <row r="24" spans="2:13" ht="14.25" customHeight="1">
      <c r="B24" s="40"/>
      <c r="C24" s="236">
        <v>2814</v>
      </c>
      <c r="D24" s="286" t="s">
        <v>934</v>
      </c>
      <c r="E24" s="109"/>
      <c r="F24" s="109"/>
      <c r="G24" s="299">
        <f t="shared" si="4"/>
        <v>0</v>
      </c>
      <c r="H24" s="109"/>
      <c r="I24" s="109"/>
      <c r="J24" s="299">
        <f t="shared" si="5"/>
        <v>0</v>
      </c>
      <c r="K24" s="299">
        <f t="shared" si="6"/>
        <v>0</v>
      </c>
      <c r="L24" s="300" t="str">
        <f t="shared" si="7"/>
        <v/>
      </c>
      <c r="M24" s="42"/>
    </row>
    <row r="25" spans="2:13" ht="14.25" customHeight="1">
      <c r="B25" s="40"/>
      <c r="C25" s="236">
        <v>2815</v>
      </c>
      <c r="D25" s="286" t="s">
        <v>935</v>
      </c>
      <c r="E25" s="109"/>
      <c r="F25" s="109"/>
      <c r="G25" s="299">
        <f t="shared" si="4"/>
        <v>0</v>
      </c>
      <c r="H25" s="109"/>
      <c r="I25" s="109"/>
      <c r="J25" s="299">
        <f t="shared" si="5"/>
        <v>0</v>
      </c>
      <c r="K25" s="299">
        <f t="shared" si="6"/>
        <v>0</v>
      </c>
      <c r="L25" s="300" t="str">
        <f t="shared" si="7"/>
        <v/>
      </c>
      <c r="M25" s="42"/>
    </row>
    <row r="26" spans="2:13" ht="14.25" customHeight="1">
      <c r="B26" s="40"/>
      <c r="C26" s="236">
        <v>2818</v>
      </c>
      <c r="D26" s="286" t="s">
        <v>936</v>
      </c>
      <c r="E26" s="109"/>
      <c r="F26" s="109"/>
      <c r="G26" s="299">
        <f t="shared" si="4"/>
        <v>0</v>
      </c>
      <c r="H26" s="109"/>
      <c r="I26" s="109"/>
      <c r="J26" s="299">
        <f t="shared" si="5"/>
        <v>0</v>
      </c>
      <c r="K26" s="299">
        <f t="shared" si="6"/>
        <v>0</v>
      </c>
      <c r="L26" s="300" t="str">
        <f t="shared" si="7"/>
        <v/>
      </c>
      <c r="M26" s="42"/>
    </row>
    <row r="27" spans="2:13" ht="26.25" thickBot="1">
      <c r="B27" s="40"/>
      <c r="C27" s="236">
        <v>282</v>
      </c>
      <c r="D27" s="287" t="s">
        <v>937</v>
      </c>
      <c r="E27" s="109"/>
      <c r="F27" s="109"/>
      <c r="G27" s="299">
        <f t="shared" si="4"/>
        <v>0</v>
      </c>
      <c r="H27" s="109"/>
      <c r="I27" s="109"/>
      <c r="J27" s="299">
        <f t="shared" si="5"/>
        <v>0</v>
      </c>
      <c r="K27" s="299">
        <f t="shared" si="6"/>
        <v>0</v>
      </c>
      <c r="L27" s="300" t="str">
        <f t="shared" si="7"/>
        <v/>
      </c>
      <c r="M27" s="42"/>
    </row>
    <row r="28" spans="2:13" ht="14.25" customHeight="1" thickBot="1">
      <c r="B28" s="40"/>
      <c r="C28" s="236">
        <v>28</v>
      </c>
      <c r="D28" s="266" t="s">
        <v>854</v>
      </c>
      <c r="E28" s="555">
        <f>SUM(E20:E27)</f>
        <v>0</v>
      </c>
      <c r="F28" s="253">
        <f>SUM(F20:F27)</f>
        <v>0</v>
      </c>
      <c r="G28" s="253">
        <f t="shared" si="4"/>
        <v>0</v>
      </c>
      <c r="H28" s="253">
        <f>SUM(H20:H27)</f>
        <v>0</v>
      </c>
      <c r="I28" s="253">
        <f>SUM(I20:I27)</f>
        <v>0</v>
      </c>
      <c r="J28" s="253">
        <f t="shared" si="5"/>
        <v>0</v>
      </c>
      <c r="K28" s="253">
        <f t="shared" si="6"/>
        <v>0</v>
      </c>
      <c r="L28" s="296" t="str">
        <f t="shared" si="7"/>
        <v/>
      </c>
      <c r="M28" s="42"/>
    </row>
    <row r="29" spans="2:13" ht="14.25" customHeight="1" thickBot="1">
      <c r="B29" s="60"/>
      <c r="C29" s="279"/>
      <c r="D29" s="285"/>
      <c r="E29" s="281"/>
      <c r="F29" s="281"/>
      <c r="G29" s="281"/>
      <c r="H29" s="281"/>
      <c r="I29" s="281"/>
      <c r="J29" s="281"/>
      <c r="K29" s="281"/>
      <c r="L29" s="281"/>
      <c r="M29" s="63"/>
    </row>
  </sheetData>
  <sheetProtection sheet="1" objects="1" scenarios="1" selectLockedCells="1"/>
  <mergeCells count="9">
    <mergeCell ref="C6:D6"/>
    <mergeCell ref="B2:M2"/>
    <mergeCell ref="E4:E5"/>
    <mergeCell ref="F4:F5"/>
    <mergeCell ref="G4:G5"/>
    <mergeCell ref="H4:H5"/>
    <mergeCell ref="I4:I5"/>
    <mergeCell ref="J4:J5"/>
    <mergeCell ref="K4:L4"/>
  </mergeCells>
  <phoneticPr fontId="0" type="noConversion"/>
  <printOptions horizontalCentered="1" verticalCentered="1"/>
  <pageMargins left="0" right="0" top="0.19685039370078741" bottom="0" header="0.19685039370078741" footer="0.19685039370078741"/>
  <pageSetup paperSize="9" scale="87" orientation="landscape" horizontalDpi="300" verticalDpi="300" r:id="rId1"/>
  <headerFooter alignWithMargins="0">
    <oddFooter>&amp;R&amp;"Times New Roman,Normal"-11-</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1111">
    <pageSetUpPr fitToPage="1"/>
  </sheetPr>
  <dimension ref="B1:M28"/>
  <sheetViews>
    <sheetView workbookViewId="0">
      <selection activeCell="E7" sqref="E7"/>
    </sheetView>
  </sheetViews>
  <sheetFormatPr baseColWidth="10" defaultColWidth="11.42578125" defaultRowHeight="12.75"/>
  <cols>
    <col min="1" max="1" width="2.85546875" style="38" customWidth="1"/>
    <col min="2" max="2" width="1" style="38" customWidth="1"/>
    <col min="3" max="3" width="7.140625" style="38" customWidth="1"/>
    <col min="4" max="4" width="59.140625" style="38" customWidth="1"/>
    <col min="5" max="12" width="12.5703125" style="38" customWidth="1"/>
    <col min="13" max="13" width="1.140625" style="38" customWidth="1"/>
    <col min="14" max="14" width="2.28515625" style="38" customWidth="1"/>
    <col min="15" max="16384" width="11.42578125" style="38"/>
  </cols>
  <sheetData>
    <row r="1" spans="2:13" ht="13.5" thickBot="1"/>
    <row r="2" spans="2:13" ht="32.25" customHeight="1" thickBot="1">
      <c r="B2" s="1142" t="s">
        <v>938</v>
      </c>
      <c r="C2" s="1143"/>
      <c r="D2" s="1143"/>
      <c r="E2" s="1143"/>
      <c r="F2" s="1143"/>
      <c r="G2" s="1143"/>
      <c r="H2" s="1143"/>
      <c r="I2" s="1143"/>
      <c r="J2" s="1143"/>
      <c r="K2" s="1143"/>
      <c r="L2" s="1143"/>
      <c r="M2" s="1144"/>
    </row>
    <row r="3" spans="2:13" ht="14.25" customHeight="1" thickBot="1">
      <c r="B3" s="40"/>
      <c r="C3" s="264"/>
      <c r="D3" s="265"/>
      <c r="E3" s="41"/>
      <c r="F3" s="41"/>
      <c r="G3" s="41"/>
      <c r="H3" s="41"/>
      <c r="I3" s="41"/>
      <c r="J3" s="41"/>
      <c r="K3" s="41"/>
      <c r="L3" s="41"/>
      <c r="M3" s="42"/>
    </row>
    <row r="4" spans="2:13" ht="18" customHeight="1">
      <c r="B4" s="40"/>
      <c r="C4" s="264"/>
      <c r="D4" s="265"/>
      <c r="E4" s="1147" t="s">
        <v>784</v>
      </c>
      <c r="F4" s="1149" t="s">
        <v>842</v>
      </c>
      <c r="G4" s="1149" t="s">
        <v>786</v>
      </c>
      <c r="H4" s="1152" t="s">
        <v>843</v>
      </c>
      <c r="I4" s="1149" t="s">
        <v>844</v>
      </c>
      <c r="J4" s="1149" t="s">
        <v>845</v>
      </c>
      <c r="K4" s="1149" t="s">
        <v>788</v>
      </c>
      <c r="L4" s="1151"/>
      <c r="M4" s="42"/>
    </row>
    <row r="5" spans="2:13" ht="61.5" customHeight="1" thickBot="1">
      <c r="B5" s="40"/>
      <c r="C5" s="264"/>
      <c r="D5" s="265"/>
      <c r="E5" s="1148"/>
      <c r="F5" s="1150"/>
      <c r="G5" s="1150"/>
      <c r="H5" s="1153"/>
      <c r="I5" s="1150"/>
      <c r="J5" s="1150"/>
      <c r="K5" s="1047" t="s">
        <v>789</v>
      </c>
      <c r="L5" s="535" t="s">
        <v>724</v>
      </c>
      <c r="M5" s="42"/>
    </row>
    <row r="6" spans="2:13" ht="14.25" customHeight="1" thickBot="1">
      <c r="B6" s="40"/>
      <c r="C6" s="1105" t="s">
        <v>939</v>
      </c>
      <c r="D6" s="1146"/>
      <c r="E6" s="78" t="s">
        <v>726</v>
      </c>
      <c r="F6" s="78" t="s">
        <v>727</v>
      </c>
      <c r="G6" s="78" t="s">
        <v>791</v>
      </c>
      <c r="H6" s="78" t="s">
        <v>748</v>
      </c>
      <c r="I6" s="78" t="s">
        <v>750</v>
      </c>
      <c r="J6" s="78" t="s">
        <v>847</v>
      </c>
      <c r="K6" s="78" t="s">
        <v>848</v>
      </c>
      <c r="L6" s="78" t="s">
        <v>849</v>
      </c>
      <c r="M6" s="42"/>
    </row>
    <row r="7" spans="2:13" ht="14.25" customHeight="1">
      <c r="B7" s="40"/>
      <c r="C7" s="236">
        <v>290</v>
      </c>
      <c r="D7" s="272" t="s">
        <v>940</v>
      </c>
      <c r="E7" s="557"/>
      <c r="F7" s="107"/>
      <c r="G7" s="294">
        <f>E7+F7</f>
        <v>0</v>
      </c>
      <c r="H7" s="107"/>
      <c r="I7" s="107"/>
      <c r="J7" s="294">
        <f>H7-I7</f>
        <v>0</v>
      </c>
      <c r="K7" s="294">
        <f>J7-G7</f>
        <v>0</v>
      </c>
      <c r="L7" s="295" t="str">
        <f>IF(G7=0,"",K7/G7)</f>
        <v/>
      </c>
      <c r="M7" s="42"/>
    </row>
    <row r="8" spans="2:13" ht="14.25" customHeight="1">
      <c r="B8" s="40"/>
      <c r="C8" s="236">
        <v>291</v>
      </c>
      <c r="D8" s="286" t="s">
        <v>941</v>
      </c>
      <c r="E8" s="558"/>
      <c r="F8" s="109"/>
      <c r="G8" s="299">
        <f t="shared" ref="G8:G13" si="0">E8+F8</f>
        <v>0</v>
      </c>
      <c r="H8" s="109"/>
      <c r="I8" s="109"/>
      <c r="J8" s="299">
        <f t="shared" ref="J8:J13" si="1">H8-I8</f>
        <v>0</v>
      </c>
      <c r="K8" s="299">
        <f t="shared" ref="K8:K13" si="2">J8-G8</f>
        <v>0</v>
      </c>
      <c r="L8" s="300" t="str">
        <f t="shared" ref="L8:L13" si="3">IF(G8=0,"",K8/G8)</f>
        <v/>
      </c>
      <c r="M8" s="42"/>
    </row>
    <row r="9" spans="2:13" ht="25.5">
      <c r="B9" s="40"/>
      <c r="C9" s="236">
        <v>292</v>
      </c>
      <c r="D9" s="286" t="s">
        <v>942</v>
      </c>
      <c r="E9" s="558"/>
      <c r="F9" s="109"/>
      <c r="G9" s="299">
        <f t="shared" si="0"/>
        <v>0</v>
      </c>
      <c r="H9" s="109"/>
      <c r="I9" s="109"/>
      <c r="J9" s="299">
        <f t="shared" si="1"/>
        <v>0</v>
      </c>
      <c r="K9" s="299">
        <f t="shared" si="2"/>
        <v>0</v>
      </c>
      <c r="L9" s="300" t="str">
        <f t="shared" si="3"/>
        <v/>
      </c>
      <c r="M9" s="42"/>
    </row>
    <row r="10" spans="2:13" ht="14.25" customHeight="1">
      <c r="B10" s="40"/>
      <c r="C10" s="236">
        <v>293</v>
      </c>
      <c r="D10" s="286" t="s">
        <v>943</v>
      </c>
      <c r="E10" s="558"/>
      <c r="F10" s="109"/>
      <c r="G10" s="299">
        <f t="shared" si="0"/>
        <v>0</v>
      </c>
      <c r="H10" s="109"/>
      <c r="I10" s="109"/>
      <c r="J10" s="299">
        <f t="shared" si="1"/>
        <v>0</v>
      </c>
      <c r="K10" s="299">
        <f t="shared" si="2"/>
        <v>0</v>
      </c>
      <c r="L10" s="300" t="str">
        <f t="shared" si="3"/>
        <v/>
      </c>
      <c r="M10" s="42"/>
    </row>
    <row r="11" spans="2:13" ht="25.5">
      <c r="B11" s="40"/>
      <c r="C11" s="236">
        <v>296</v>
      </c>
      <c r="D11" s="286" t="s">
        <v>944</v>
      </c>
      <c r="E11" s="558"/>
      <c r="F11" s="109"/>
      <c r="G11" s="299">
        <f t="shared" si="0"/>
        <v>0</v>
      </c>
      <c r="H11" s="109"/>
      <c r="I11" s="109"/>
      <c r="J11" s="299">
        <f t="shared" si="1"/>
        <v>0</v>
      </c>
      <c r="K11" s="299">
        <f t="shared" si="2"/>
        <v>0</v>
      </c>
      <c r="L11" s="300" t="str">
        <f t="shared" si="3"/>
        <v/>
      </c>
      <c r="M11" s="42"/>
    </row>
    <row r="12" spans="2:13" ht="14.25" customHeight="1" thickBot="1">
      <c r="B12" s="40"/>
      <c r="C12" s="236">
        <v>297</v>
      </c>
      <c r="D12" s="286" t="s">
        <v>945</v>
      </c>
      <c r="E12" s="558"/>
      <c r="F12" s="109"/>
      <c r="G12" s="299">
        <f t="shared" si="0"/>
        <v>0</v>
      </c>
      <c r="H12" s="109"/>
      <c r="I12" s="109"/>
      <c r="J12" s="299">
        <f t="shared" si="1"/>
        <v>0</v>
      </c>
      <c r="K12" s="299">
        <f t="shared" si="2"/>
        <v>0</v>
      </c>
      <c r="L12" s="300" t="str">
        <f t="shared" si="3"/>
        <v/>
      </c>
      <c r="M12" s="42"/>
    </row>
    <row r="13" spans="2:13" ht="14.25" customHeight="1" thickBot="1">
      <c r="B13" s="40"/>
      <c r="C13" s="236">
        <v>29</v>
      </c>
      <c r="D13" s="266" t="s">
        <v>854</v>
      </c>
      <c r="E13" s="555">
        <f>SUM(E7:E12)</f>
        <v>0</v>
      </c>
      <c r="F13" s="253">
        <f>SUM(F7:F12)</f>
        <v>0</v>
      </c>
      <c r="G13" s="253">
        <f t="shared" si="0"/>
        <v>0</v>
      </c>
      <c r="H13" s="253">
        <f>SUM(H7:H12)</f>
        <v>0</v>
      </c>
      <c r="I13" s="253">
        <f>SUM(I7:I12)</f>
        <v>0</v>
      </c>
      <c r="J13" s="253">
        <f t="shared" si="1"/>
        <v>0</v>
      </c>
      <c r="K13" s="253">
        <f t="shared" si="2"/>
        <v>0</v>
      </c>
      <c r="L13" s="296" t="str">
        <f t="shared" si="3"/>
        <v/>
      </c>
      <c r="M13" s="42"/>
    </row>
    <row r="14" spans="2:13" ht="14.25" customHeight="1" thickBot="1">
      <c r="B14" s="40"/>
      <c r="C14" s="236"/>
      <c r="D14" s="1043"/>
      <c r="E14" s="297"/>
      <c r="F14" s="297"/>
      <c r="G14" s="297"/>
      <c r="H14" s="297"/>
      <c r="I14" s="297"/>
      <c r="J14" s="297"/>
      <c r="K14" s="297"/>
      <c r="L14" s="298"/>
      <c r="M14" s="42"/>
    </row>
    <row r="15" spans="2:13" ht="14.25" customHeight="1" thickBot="1">
      <c r="B15" s="40"/>
      <c r="C15" s="236">
        <v>39</v>
      </c>
      <c r="D15" s="293" t="s">
        <v>946</v>
      </c>
      <c r="E15" s="559"/>
      <c r="F15" s="111"/>
      <c r="G15" s="253">
        <f>E15+F15</f>
        <v>0</v>
      </c>
      <c r="H15" s="111"/>
      <c r="I15" s="111"/>
      <c r="J15" s="253">
        <f>H15-I15</f>
        <v>0</v>
      </c>
      <c r="K15" s="253">
        <f>J15-G15</f>
        <v>0</v>
      </c>
      <c r="L15" s="296" t="str">
        <f>IF(G15=0,"",K15/G15)</f>
        <v/>
      </c>
      <c r="M15" s="42"/>
    </row>
    <row r="16" spans="2:13" ht="14.25" customHeight="1" thickBot="1">
      <c r="B16" s="40"/>
      <c r="C16" s="236"/>
      <c r="D16" s="1043"/>
      <c r="E16" s="297"/>
      <c r="F16" s="297"/>
      <c r="G16" s="297"/>
      <c r="H16" s="297"/>
      <c r="I16" s="297"/>
      <c r="J16" s="297"/>
      <c r="K16" s="297"/>
      <c r="L16" s="298"/>
      <c r="M16" s="42"/>
    </row>
    <row r="17" spans="2:13" ht="14.25" customHeight="1" thickBot="1">
      <c r="B17" s="40"/>
      <c r="C17" s="236">
        <v>481</v>
      </c>
      <c r="D17" s="293" t="s">
        <v>817</v>
      </c>
      <c r="E17" s="560"/>
      <c r="F17" s="111"/>
      <c r="G17" s="253">
        <f>E17+F17</f>
        <v>0</v>
      </c>
      <c r="H17" s="111"/>
      <c r="I17" s="111"/>
      <c r="J17" s="253">
        <f>H17-I17</f>
        <v>0</v>
      </c>
      <c r="K17" s="253">
        <f>J17-G17</f>
        <v>0</v>
      </c>
      <c r="L17" s="296" t="str">
        <f>IF(G17=0,"",K17/G17)</f>
        <v/>
      </c>
      <c r="M17" s="42"/>
    </row>
    <row r="18" spans="2:13" ht="14.25" customHeight="1" thickBot="1">
      <c r="B18" s="40"/>
      <c r="C18" s="236"/>
      <c r="D18" s="89"/>
      <c r="E18" s="297"/>
      <c r="F18" s="297"/>
      <c r="G18" s="297"/>
      <c r="H18" s="297"/>
      <c r="I18" s="297"/>
      <c r="J18" s="297"/>
      <c r="K18" s="297"/>
      <c r="L18" s="298"/>
      <c r="M18" s="42"/>
    </row>
    <row r="19" spans="2:13" ht="14.25" customHeight="1" thickBot="1">
      <c r="B19" s="40"/>
      <c r="C19" s="236">
        <v>49</v>
      </c>
      <c r="D19" s="293" t="s">
        <v>818</v>
      </c>
      <c r="E19" s="560"/>
      <c r="F19" s="111"/>
      <c r="G19" s="253">
        <f>E19+F19</f>
        <v>0</v>
      </c>
      <c r="H19" s="111"/>
      <c r="I19" s="111"/>
      <c r="J19" s="253">
        <f>H19-I19</f>
        <v>0</v>
      </c>
      <c r="K19" s="253">
        <f>J19-G19</f>
        <v>0</v>
      </c>
      <c r="L19" s="296" t="str">
        <f>IF(G19=0,"",K19/G19)</f>
        <v/>
      </c>
      <c r="M19" s="42"/>
    </row>
    <row r="20" spans="2:13" ht="14.25" customHeight="1" thickBot="1">
      <c r="B20" s="40"/>
      <c r="C20" s="236"/>
      <c r="D20" s="1043"/>
      <c r="E20" s="297"/>
      <c r="F20" s="297"/>
      <c r="G20" s="297"/>
      <c r="H20" s="297"/>
      <c r="I20" s="297"/>
      <c r="J20" s="297"/>
      <c r="K20" s="297"/>
      <c r="L20" s="298"/>
      <c r="M20" s="42"/>
    </row>
    <row r="21" spans="2:13" ht="14.25" customHeight="1" thickBot="1">
      <c r="B21" s="40"/>
      <c r="C21" s="236">
        <v>59</v>
      </c>
      <c r="D21" s="293" t="s">
        <v>819</v>
      </c>
      <c r="E21" s="560"/>
      <c r="F21" s="111"/>
      <c r="G21" s="253">
        <f>E21+F21</f>
        <v>0</v>
      </c>
      <c r="H21" s="111"/>
      <c r="I21" s="111"/>
      <c r="J21" s="253">
        <f>H21-I21</f>
        <v>0</v>
      </c>
      <c r="K21" s="253">
        <f>J21-G21</f>
        <v>0</v>
      </c>
      <c r="L21" s="296" t="str">
        <f>IF(G21=0,"",K21/G21)</f>
        <v/>
      </c>
      <c r="M21" s="42"/>
    </row>
    <row r="22" spans="2:13" ht="14.25" customHeight="1" thickBot="1">
      <c r="B22" s="40"/>
      <c r="C22" s="302"/>
      <c r="D22" s="1043"/>
      <c r="E22" s="297"/>
      <c r="F22" s="297"/>
      <c r="G22" s="297"/>
      <c r="H22" s="297"/>
      <c r="I22" s="297"/>
      <c r="J22" s="297"/>
      <c r="K22" s="297"/>
      <c r="L22" s="298"/>
      <c r="M22" s="42"/>
    </row>
    <row r="23" spans="2:13" ht="14.25" customHeight="1">
      <c r="B23" s="40"/>
      <c r="C23" s="303" t="s">
        <v>820</v>
      </c>
      <c r="D23" s="1069" t="s">
        <v>947</v>
      </c>
      <c r="E23" s="557"/>
      <c r="F23" s="107"/>
      <c r="G23" s="294">
        <f>E23+F23</f>
        <v>0</v>
      </c>
      <c r="H23" s="107"/>
      <c r="I23" s="107"/>
      <c r="J23" s="294">
        <f>H23-I23</f>
        <v>0</v>
      </c>
      <c r="K23" s="294">
        <f>J23-G23</f>
        <v>0</v>
      </c>
      <c r="L23" s="295" t="str">
        <f>IF(G23=0,"",K23/G23)</f>
        <v/>
      </c>
      <c r="M23" s="42"/>
    </row>
    <row r="24" spans="2:13" ht="14.25" customHeight="1">
      <c r="B24" s="40"/>
      <c r="C24" s="303" t="s">
        <v>822</v>
      </c>
      <c r="D24" s="1070" t="s">
        <v>795</v>
      </c>
      <c r="E24" s="558"/>
      <c r="F24" s="109"/>
      <c r="G24" s="299">
        <f>E24+F24</f>
        <v>0</v>
      </c>
      <c r="H24" s="109"/>
      <c r="I24" s="109"/>
      <c r="J24" s="299">
        <f>H24-I24</f>
        <v>0</v>
      </c>
      <c r="K24" s="299">
        <f>J24-G24</f>
        <v>0</v>
      </c>
      <c r="L24" s="300" t="str">
        <f>IF(G24=0,"",K24/G24)</f>
        <v/>
      </c>
      <c r="M24" s="42"/>
    </row>
    <row r="25" spans="2:13" ht="14.25" customHeight="1" thickBot="1">
      <c r="B25" s="40"/>
      <c r="C25" s="303" t="s">
        <v>823</v>
      </c>
      <c r="D25" s="951" t="s">
        <v>948</v>
      </c>
      <c r="E25" s="904">
        <f>+IF(('SI tableau ressources.1'!E11+'SI tableau ressources.1'!E14+'SI tableau ressources.1'!E19+'SI tableau ressources.1'!E30+'SI tableau ressources.1'!E38+'SI tableau ressources.2'!E14+'SI tableau ressources.2'!E19+'SI tableau ressources.2'!E22+'SI tableau ressources.2'!E27+'SI tableau ressources.2'!E35+'SI tableau ressources.3'!E19+'SI tableau ressources.3'!E28+'SI tableau ressources.4'!E16+'SI tableau ressources.4'!E18+'SI tableau ressources.4'!E20+'SI tableau ressources.4'!E29+'SI tableau ressources.5'!E15+'SI tableau ressources.5'!E23+SUM('SI tableau ressources.5'!E25:E31))-('SI tableau emploi.1'!E11+'SI tableau emploi.1'!E14+'SI tableau emploi.1'!E19+'SI tableau emploi.1'!E30+'SI tableau emploi.1'!E38+'SI tableau emploi.2'!E14+'SI tableau emploi.2'!E19+'SI tableau emploi.2'!E22+'SI tableau emploi.2'!E27+'SI tableau emploi.2'!E35+'SI tableau emploi.3'!E19+'SI tableau emploi.3'!E28+'SI tableau emploi.3'!E38+'SI tableau emploi.3'!E40+'SI tableau emploi.4'!E8+'SI tableau emploi.4'!E18+'SI tableau emploi.4'!E28+E13+SUM(E15:E24))&gt;0,('SI tableau ressources.1'!E11+'SI tableau ressources.1'!E14+'SI tableau ressources.1'!E19+'SI tableau ressources.1'!E30+'SI tableau ressources.1'!E38+'SI tableau ressources.2'!E14+'SI tableau ressources.2'!E19+'SI tableau ressources.2'!E22+'SI tableau ressources.2'!E27+'SI tableau ressources.2'!E35+'SI tableau ressources.3'!E19+'SI tableau ressources.3'!E28+'SI tableau ressources.4'!E16+'SI tableau ressources.4'!E18+'SI tableau ressources.4'!E20+'SI tableau ressources.4'!E29+'SI tableau ressources.5'!E15+'SI tableau ressources.5'!E23+SUM('SI tableau ressources.5'!E25:E31))-('SI tableau emploi.1'!E11+'SI tableau emploi.1'!E14+'SI tableau emploi.1'!E19+'SI tableau emploi.1'!E30+'SI tableau emploi.1'!E38+'SI tableau emploi.2'!E14+'SI tableau emploi.2'!E19+'SI tableau emploi.2'!E22+'SI tableau emploi.2'!E27+'SI tableau emploi.2'!E35+'SI tableau emploi.3'!E19+'SI tableau emploi.3'!E28+'SI tableau emploi.3'!E38+'SI tableau emploi.3'!E40+'SI tableau emploi.4'!E8+'SI tableau emploi.4'!E18+'SI tableau emploi.4'!E28+E13+SUM(E15:E24)),0)</f>
        <v>0</v>
      </c>
      <c r="F25" s="905">
        <f>+IF(('SI tableau ressources.1'!F11+'SI tableau ressources.1'!F14+'SI tableau ressources.1'!F19+'SI tableau ressources.1'!F30+'SI tableau ressources.1'!F38+'SI tableau ressources.2'!F14+'SI tableau ressources.2'!F19+'SI tableau ressources.2'!F22+'SI tableau ressources.2'!F27+'SI tableau ressources.2'!F35+'SI tableau ressources.3'!F19+'SI tableau ressources.3'!F28+'SI tableau ressources.4'!F16+'SI tableau ressources.4'!F18+'SI tableau ressources.4'!F20+'SI tableau ressources.4'!F29+'SI tableau ressources.5'!F15+'SI tableau ressources.5'!F23+SUM('SI tableau ressources.5'!F25:F31))-('SI tableau emploi.1'!F11+'SI tableau emploi.1'!F14+'SI tableau emploi.1'!F19+'SI tableau emploi.1'!F30+'SI tableau emploi.1'!F38+'SI tableau emploi.2'!F14+'SI tableau emploi.2'!F19+'SI tableau emploi.2'!F22+'SI tableau emploi.2'!F27+'SI tableau emploi.2'!F35+'SI tableau emploi.3'!F19+'SI tableau emploi.3'!F28+'SI tableau emploi.3'!F38+'SI tableau emploi.3'!F40+'SI tableau emploi.4'!F8+'SI tableau emploi.4'!F18+'SI tableau emploi.4'!F28+F13+SUM(F15:F24))&gt;0,('SI tableau ressources.1'!F11+'SI tableau ressources.1'!F14+'SI tableau ressources.1'!F19+'SI tableau ressources.1'!F30+'SI tableau ressources.1'!F38+'SI tableau ressources.2'!F14+'SI tableau ressources.2'!F19+'SI tableau ressources.2'!F22+'SI tableau ressources.2'!F27+'SI tableau ressources.2'!F35+'SI tableau ressources.3'!F19+'SI tableau ressources.3'!F28+'SI tableau ressources.4'!F16+'SI tableau ressources.4'!F18+'SI tableau ressources.4'!F20+'SI tableau ressources.4'!F29+'SI tableau ressources.5'!F15+'SI tableau ressources.5'!F23+SUM('SI tableau ressources.5'!F25:F31))-('SI tableau emploi.1'!F11+'SI tableau emploi.1'!F14+'SI tableau emploi.1'!F19+'SI tableau emploi.1'!F30+'SI tableau emploi.1'!F38+'SI tableau emploi.2'!F14+'SI tableau emploi.2'!F19+'SI tableau emploi.2'!F22+'SI tableau emploi.2'!F27+'SI tableau emploi.2'!F35+'SI tableau emploi.3'!F19+'SI tableau emploi.3'!F28+'SI tableau emploi.3'!F38+'SI tableau emploi.3'!F40+'SI tableau emploi.4'!F8+'SI tableau emploi.4'!F18+'SI tableau emploi.4'!F28+F13+SUM(F15:F24)),0)</f>
        <v>0</v>
      </c>
      <c r="G25" s="315">
        <f>E25+F25</f>
        <v>0</v>
      </c>
      <c r="H25" s="946"/>
      <c r="I25" s="946"/>
      <c r="J25" s="948">
        <f>+IF(('SI tableau ressources.1'!J11+'SI tableau ressources.1'!J14+'SI tableau ressources.1'!J19+'SI tableau ressources.1'!J30+'SI tableau ressources.1'!J38+'SI tableau ressources.2'!J14+'SI tableau ressources.2'!J19+'SI tableau ressources.2'!J22+'SI tableau ressources.2'!J27+'SI tableau ressources.2'!J35+'SI tableau ressources.3'!J19+'SI tableau ressources.3'!J28+'SI tableau ressources.4'!J16+'SI tableau ressources.4'!J18+'SI tableau ressources.4'!J20+'SI tableau ressources.4'!J29+'SI tableau ressources.5'!J15+'SI tableau ressources.5'!J23+SUM('SI tableau ressources.5'!J25:J31))-('SI tableau emploi.1'!J11+'SI tableau emploi.1'!J14+'SI tableau emploi.1'!J19+'SI tableau emploi.1'!J30+'SI tableau emploi.1'!J38+'SI tableau emploi.2'!J14+'SI tableau emploi.2'!J19+'SI tableau emploi.2'!J22+'SI tableau emploi.2'!J27+'SI tableau emploi.2'!J35+'SI tableau emploi.3'!J19+'SI tableau emploi.3'!J28+'SI tableau emploi.3'!J38+'SI tableau emploi.3'!J40+'SI tableau emploi.4'!J8+'SI tableau emploi.4'!J18+'SI tableau emploi.4'!J28+J13+SUM(J15:J24))&gt;0,('SI tableau ressources.1'!J11+'SI tableau ressources.1'!J14+'SI tableau ressources.1'!J19+'SI tableau ressources.1'!J30+'SI tableau ressources.1'!J38+'SI tableau ressources.2'!J14+'SI tableau ressources.2'!J19+'SI tableau ressources.2'!J22+'SI tableau ressources.2'!J27+'SI tableau ressources.2'!J35+'SI tableau ressources.3'!J19+'SI tableau ressources.3'!J28+'SI tableau ressources.4'!J16+'SI tableau ressources.4'!J18+'SI tableau ressources.4'!J20+'SI tableau ressources.4'!J29+'SI tableau ressources.5'!J15+'SI tableau ressources.5'!J23+SUM('SI tableau ressources.5'!J25:J31))-('SI tableau emploi.1'!J11+'SI tableau emploi.1'!J14+'SI tableau emploi.1'!J19+'SI tableau emploi.1'!J30+'SI tableau emploi.1'!J38+'SI tableau emploi.2'!J14+'SI tableau emploi.2'!J19+'SI tableau emploi.2'!J22+'SI tableau emploi.2'!J27+'SI tableau emploi.2'!J35+'SI tableau emploi.3'!J19+'SI tableau emploi.3'!J28+'SI tableau emploi.3'!J38+'SI tableau emploi.3'!J40+'SI tableau emploi.4'!J8+'SI tableau emploi.4'!J18+'SI tableau emploi.4'!J28+J13+SUM(J15:J24)),0)</f>
        <v>0</v>
      </c>
      <c r="K25" s="315">
        <f>J25-G25</f>
        <v>0</v>
      </c>
      <c r="L25" s="316" t="str">
        <f>IF(G25=0,"",K25/G25)</f>
        <v/>
      </c>
      <c r="M25" s="42"/>
    </row>
    <row r="26" spans="2:13" ht="14.25" customHeight="1" thickBot="1">
      <c r="B26" s="40"/>
      <c r="C26" s="1146"/>
      <c r="D26" s="1146"/>
      <c r="E26" s="80"/>
      <c r="F26" s="80"/>
      <c r="G26" s="80"/>
      <c r="H26" s="80"/>
      <c r="I26" s="80"/>
      <c r="J26" s="80"/>
      <c r="K26" s="80"/>
      <c r="L26" s="304"/>
      <c r="M26" s="42"/>
    </row>
    <row r="27" spans="2:13" ht="14.25" customHeight="1" thickBot="1">
      <c r="B27" s="40"/>
      <c r="C27" s="1046"/>
      <c r="D27" s="562" t="s">
        <v>825</v>
      </c>
      <c r="E27" s="267">
        <f>+'SI tableau emploi.1'!E11+'SI tableau emploi.1'!E14+'SI tableau emploi.1'!E19+'SI tableau emploi.1'!E30+'SI tableau emploi.1'!E38+'SI tableau emploi.2'!E14+'SI tableau emploi.2'!E19+'SI tableau emploi.2'!E22+'SI tableau emploi.2'!E27+'SI tableau emploi.2'!E35+'SI tableau emploi.3'!E19+'SI tableau emploi.3'!E28+'SI tableau emploi.3'!E38+'SI tableau emploi.3'!E40+'SI tableau emploi.4'!E8+'SI tableau emploi.4'!E18+'SI tableau emploi.4'!E28+'SI tableau emploi.5'!E13+'SI tableau emploi.5'!E15+'SI tableau emploi.5'!E17+'SI tableau emploi.5'!E19+'SI tableau emploi.5'!E21+SUM(E23:E25)</f>
        <v>0</v>
      </c>
      <c r="F27" s="245">
        <f>+'SI tableau emploi.1'!F11+'SI tableau emploi.1'!F14+'SI tableau emploi.1'!F19+'SI tableau emploi.1'!F30+'SI tableau emploi.1'!F38+'SI tableau emploi.2'!F14+'SI tableau emploi.2'!F19+'SI tableau emploi.2'!F22+'SI tableau emploi.2'!F27+'SI tableau emploi.2'!F35+'SI tableau emploi.3'!F19+'SI tableau emploi.3'!F28+'SI tableau emploi.3'!F38+'SI tableau emploi.3'!F40+'SI tableau emploi.4'!F8+'SI tableau emploi.4'!F18+'SI tableau emploi.4'!F28+'SI tableau emploi.5'!F13+'SI tableau emploi.5'!F15+'SI tableau emploi.5'!F17+'SI tableau emploi.5'!F19+'SI tableau emploi.5'!F21+SUM(F23:F25)</f>
        <v>0</v>
      </c>
      <c r="G27" s="245">
        <f>+'SI tableau emploi.1'!G11+'SI tableau emploi.1'!G14+'SI tableau emploi.1'!G19+'SI tableau emploi.1'!G30+'SI tableau emploi.1'!G38+'SI tableau emploi.2'!G14+'SI tableau emploi.2'!G19+'SI tableau emploi.2'!G22+'SI tableau emploi.2'!G27+'SI tableau emploi.2'!G35+'SI tableau emploi.3'!G19+'SI tableau emploi.3'!G28+'SI tableau emploi.3'!G38+'SI tableau emploi.3'!G40+'SI tableau emploi.4'!G8+'SI tableau emploi.4'!G18+'SI tableau emploi.4'!G28+'SI tableau emploi.5'!G13+'SI tableau emploi.5'!G15+'SI tableau emploi.5'!G17+'SI tableau emploi.5'!G19+'SI tableau emploi.5'!G21+SUM(G23:G25)</f>
        <v>0</v>
      </c>
      <c r="H27" s="950">
        <f>+'SI tableau emploi.1'!H11+'SI tableau emploi.1'!H14+'SI tableau emploi.1'!H19+'SI tableau emploi.1'!H30+'SI tableau emploi.1'!H38+'SI tableau emploi.2'!H14+'SI tableau emploi.2'!H19+'SI tableau emploi.2'!H22+'SI tableau emploi.2'!H27+'SI tableau emploi.2'!H35+'SI tableau emploi.3'!H19+'SI tableau emploi.3'!H28+'SI tableau emploi.3'!H38+'SI tableau emploi.3'!H40+'SI tableau emploi.4'!H8+'SI tableau emploi.4'!H18+'SI tableau emploi.4'!H28+'SI tableau emploi.5'!H13+'SI tableau emploi.5'!H15+'SI tableau emploi.5'!H17+'SI tableau emploi.5'!H19+'SI tableau emploi.5'!H21+SUM(H23:H25)</f>
        <v>0</v>
      </c>
      <c r="I27" s="950">
        <f>+'SI tableau emploi.1'!I11+'SI tableau emploi.1'!I14+'SI tableau emploi.1'!I19+'SI tableau emploi.1'!I30+'SI tableau emploi.1'!I38+'SI tableau emploi.2'!I14+'SI tableau emploi.2'!I19+'SI tableau emploi.2'!I22+'SI tableau emploi.2'!I27+'SI tableau emploi.2'!I35+'SI tableau emploi.3'!I19+'SI tableau emploi.3'!I28+'SI tableau emploi.3'!I38+'SI tableau emploi.3'!I40+'SI tableau emploi.4'!I8+'SI tableau emploi.4'!I18+'SI tableau emploi.4'!I28+'SI tableau emploi.5'!I13+'SI tableau emploi.5'!I15+'SI tableau emploi.5'!I17+'SI tableau emploi.5'!I19+'SI tableau emploi.5'!I21+SUM(I23:I25)</f>
        <v>0</v>
      </c>
      <c r="J27" s="949">
        <f>+'SI tableau emploi.1'!J11+'SI tableau emploi.1'!J14+'SI tableau emploi.1'!J19+'SI tableau emploi.1'!J30+'SI tableau emploi.1'!J38+'SI tableau emploi.2'!J14+'SI tableau emploi.2'!J19+'SI tableau emploi.2'!J22+'SI tableau emploi.2'!J27+'SI tableau emploi.2'!J35+'SI tableau emploi.3'!J19+'SI tableau emploi.3'!J28+'SI tableau emploi.3'!J38+'SI tableau emploi.3'!J40+'SI tableau emploi.4'!J8+'SI tableau emploi.4'!J18+'SI tableau emploi.4'!J28+'SI tableau emploi.5'!J13+'SI tableau emploi.5'!J15+'SI tableau emploi.5'!J17+'SI tableau emploi.5'!J19+'SI tableau emploi.5'!J21+SUM(J23:J25)</f>
        <v>0</v>
      </c>
      <c r="K27" s="253">
        <f>J27-G27</f>
        <v>0</v>
      </c>
      <c r="L27" s="246" t="str">
        <f>IF(G27=0,"",K27/G27)</f>
        <v/>
      </c>
      <c r="M27" s="42"/>
    </row>
    <row r="28" spans="2:13" ht="14.25" customHeight="1" thickBot="1">
      <c r="B28" s="60"/>
      <c r="C28" s="279"/>
      <c r="D28" s="285"/>
      <c r="E28" s="281"/>
      <c r="F28" s="281"/>
      <c r="G28" s="281"/>
      <c r="H28" s="281"/>
      <c r="I28" s="281"/>
      <c r="J28" s="281"/>
      <c r="K28" s="281"/>
      <c r="L28" s="281"/>
      <c r="M28" s="63"/>
    </row>
  </sheetData>
  <sheetProtection sheet="1" selectLockedCells="1"/>
  <mergeCells count="10">
    <mergeCell ref="C6:D6"/>
    <mergeCell ref="C26:D26"/>
    <mergeCell ref="B2:M2"/>
    <mergeCell ref="E4:E5"/>
    <mergeCell ref="F4:F5"/>
    <mergeCell ref="G4:G5"/>
    <mergeCell ref="H4:H5"/>
    <mergeCell ref="I4:I5"/>
    <mergeCell ref="J4:J5"/>
    <mergeCell ref="K4:L4"/>
  </mergeCells>
  <phoneticPr fontId="0" type="noConversion"/>
  <printOptions horizontalCentered="1" verticalCentered="1"/>
  <pageMargins left="0" right="0" top="0.19685039370078741" bottom="0" header="0.19685039370078741" footer="0.19685039370078741"/>
  <pageSetup paperSize="9" scale="87" orientation="landscape" horizontalDpi="300" verticalDpi="300" r:id="rId1"/>
  <headerFooter alignWithMargins="0">
    <oddFooter>&amp;R&amp;"Times New Roman,Normal"-12-</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11111">
    <pageSetUpPr fitToPage="1"/>
  </sheetPr>
  <dimension ref="B1:M39"/>
  <sheetViews>
    <sheetView workbookViewId="0">
      <selection activeCell="E34" sqref="E34"/>
    </sheetView>
  </sheetViews>
  <sheetFormatPr baseColWidth="10" defaultColWidth="11.42578125" defaultRowHeight="12.75"/>
  <cols>
    <col min="1" max="1" width="2" style="38" customWidth="1"/>
    <col min="2" max="2" width="1" style="38" customWidth="1"/>
    <col min="3" max="3" width="7.140625" style="38" customWidth="1"/>
    <col min="4" max="4" width="59.140625" style="38" customWidth="1"/>
    <col min="5" max="12" width="12.5703125" style="38" customWidth="1"/>
    <col min="13" max="13" width="1.140625" style="38" customWidth="1"/>
    <col min="14" max="14" width="2.42578125" style="38" customWidth="1"/>
    <col min="15" max="16384" width="11.42578125" style="38"/>
  </cols>
  <sheetData>
    <row r="1" spans="2:13" ht="13.5" thickBot="1"/>
    <row r="2" spans="2:13" ht="32.25" customHeight="1" thickBot="1">
      <c r="B2" s="1142" t="s">
        <v>949</v>
      </c>
      <c r="C2" s="1143"/>
      <c r="D2" s="1143"/>
      <c r="E2" s="1143"/>
      <c r="F2" s="1143"/>
      <c r="G2" s="1143"/>
      <c r="H2" s="1143"/>
      <c r="I2" s="1143"/>
      <c r="J2" s="1143"/>
      <c r="K2" s="1143"/>
      <c r="L2" s="1143"/>
      <c r="M2" s="1144"/>
    </row>
    <row r="3" spans="2:13" ht="14.25" customHeight="1" thickBot="1">
      <c r="B3" s="71"/>
      <c r="C3" s="261"/>
      <c r="D3" s="262"/>
      <c r="E3" s="263"/>
      <c r="F3" s="263"/>
      <c r="G3" s="263"/>
      <c r="H3" s="263"/>
      <c r="I3" s="263"/>
      <c r="J3" s="263"/>
      <c r="K3" s="263"/>
      <c r="L3" s="263"/>
      <c r="M3" s="74"/>
    </row>
    <row r="4" spans="2:13" ht="18" customHeight="1">
      <c r="B4" s="40"/>
      <c r="C4" s="264"/>
      <c r="D4" s="265"/>
      <c r="E4" s="1147" t="s">
        <v>784</v>
      </c>
      <c r="F4" s="1149" t="s">
        <v>842</v>
      </c>
      <c r="G4" s="1149" t="s">
        <v>786</v>
      </c>
      <c r="H4" s="1152" t="s">
        <v>950</v>
      </c>
      <c r="I4" s="1149" t="s">
        <v>951</v>
      </c>
      <c r="J4" s="1149" t="s">
        <v>845</v>
      </c>
      <c r="K4" s="1149" t="s">
        <v>788</v>
      </c>
      <c r="L4" s="1151"/>
      <c r="M4" s="42"/>
    </row>
    <row r="5" spans="2:13" ht="61.5" customHeight="1" thickBot="1">
      <c r="B5" s="40"/>
      <c r="C5" s="264"/>
      <c r="D5" s="265"/>
      <c r="E5" s="1148"/>
      <c r="F5" s="1150"/>
      <c r="G5" s="1150"/>
      <c r="H5" s="1153"/>
      <c r="I5" s="1150"/>
      <c r="J5" s="1150"/>
      <c r="K5" s="1047" t="s">
        <v>789</v>
      </c>
      <c r="L5" s="535" t="s">
        <v>724</v>
      </c>
      <c r="M5" s="42"/>
    </row>
    <row r="6" spans="2:13" ht="14.25" customHeight="1" thickBot="1">
      <c r="B6" s="40"/>
      <c r="C6" s="1105" t="s">
        <v>827</v>
      </c>
      <c r="D6" s="1146"/>
      <c r="E6" s="305" t="s">
        <v>726</v>
      </c>
      <c r="F6" s="305" t="s">
        <v>727</v>
      </c>
      <c r="G6" s="305" t="s">
        <v>791</v>
      </c>
      <c r="H6" s="305" t="s">
        <v>748</v>
      </c>
      <c r="I6" s="305" t="s">
        <v>750</v>
      </c>
      <c r="J6" s="305" t="s">
        <v>847</v>
      </c>
      <c r="K6" s="305" t="s">
        <v>848</v>
      </c>
      <c r="L6" s="305" t="s">
        <v>849</v>
      </c>
      <c r="M6" s="42"/>
    </row>
    <row r="7" spans="2:13" ht="14.25" customHeight="1">
      <c r="B7" s="40"/>
      <c r="C7" s="236">
        <v>102</v>
      </c>
      <c r="D7" s="268" t="s">
        <v>850</v>
      </c>
      <c r="E7" s="103"/>
      <c r="F7" s="92"/>
      <c r="G7" s="237">
        <f>E7+F7</f>
        <v>0</v>
      </c>
      <c r="H7" s="92"/>
      <c r="I7" s="92"/>
      <c r="J7" s="237">
        <f>H7+I7</f>
        <v>0</v>
      </c>
      <c r="K7" s="237">
        <f>J7-G7</f>
        <v>0</v>
      </c>
      <c r="L7" s="238" t="str">
        <f>IF(G7=0,"",K7/G7)</f>
        <v/>
      </c>
      <c r="M7" s="42"/>
    </row>
    <row r="8" spans="2:13" ht="14.25" customHeight="1">
      <c r="B8" s="40"/>
      <c r="C8" s="236">
        <v>103</v>
      </c>
      <c r="D8" s="270" t="s">
        <v>851</v>
      </c>
      <c r="E8" s="105"/>
      <c r="F8" s="98"/>
      <c r="G8" s="274">
        <f>E8+F8</f>
        <v>0</v>
      </c>
      <c r="H8" s="98"/>
      <c r="I8" s="98"/>
      <c r="J8" s="274">
        <f>H8+I8</f>
        <v>0</v>
      </c>
      <c r="K8" s="274">
        <f>J8-G8</f>
        <v>0</v>
      </c>
      <c r="L8" s="278" t="str">
        <f>IF(G8=0,"",K8/G8)</f>
        <v/>
      </c>
      <c r="M8" s="42"/>
    </row>
    <row r="9" spans="2:13" ht="14.25" customHeight="1">
      <c r="B9" s="40"/>
      <c r="C9" s="236">
        <v>105</v>
      </c>
      <c r="D9" s="270" t="s">
        <v>852</v>
      </c>
      <c r="E9" s="105"/>
      <c r="F9" s="98"/>
      <c r="G9" s="274">
        <f>E9+F9</f>
        <v>0</v>
      </c>
      <c r="H9" s="98"/>
      <c r="I9" s="98"/>
      <c r="J9" s="274">
        <f>H9+I9</f>
        <v>0</v>
      </c>
      <c r="K9" s="274">
        <f>J9-G9</f>
        <v>0</v>
      </c>
      <c r="L9" s="278" t="str">
        <f>IF(G9=0,"",K9/G9)</f>
        <v/>
      </c>
      <c r="M9" s="42"/>
    </row>
    <row r="10" spans="2:13" ht="14.25" customHeight="1" thickBot="1">
      <c r="B10" s="40"/>
      <c r="C10" s="236">
        <v>106</v>
      </c>
      <c r="D10" s="269" t="s">
        <v>952</v>
      </c>
      <c r="E10" s="104"/>
      <c r="F10" s="95"/>
      <c r="G10" s="247">
        <f>E10+F10</f>
        <v>0</v>
      </c>
      <c r="H10" s="95"/>
      <c r="I10" s="95"/>
      <c r="J10" s="247">
        <f>H10+I10</f>
        <v>0</v>
      </c>
      <c r="K10" s="247">
        <f>J10-G10</f>
        <v>0</v>
      </c>
      <c r="L10" s="248" t="str">
        <f>IF(G10=0,"",K10/G10)</f>
        <v/>
      </c>
      <c r="M10" s="42"/>
    </row>
    <row r="11" spans="2:13" ht="14.25" customHeight="1" thickBot="1">
      <c r="B11" s="40"/>
      <c r="C11" s="236">
        <v>10</v>
      </c>
      <c r="D11" s="283" t="s">
        <v>953</v>
      </c>
      <c r="E11" s="284">
        <f>SUM(E7:E10)</f>
        <v>0</v>
      </c>
      <c r="F11" s="245">
        <f>SUM(F7:F10)</f>
        <v>0</v>
      </c>
      <c r="G11" s="245">
        <f>E11+F11</f>
        <v>0</v>
      </c>
      <c r="H11" s="245">
        <f>SUM(H7:H10)</f>
        <v>0</v>
      </c>
      <c r="I11" s="245">
        <f>SUM(I7:I10)</f>
        <v>0</v>
      </c>
      <c r="J11" s="245">
        <f>H11+I11</f>
        <v>0</v>
      </c>
      <c r="K11" s="245">
        <f>J11-G11</f>
        <v>0</v>
      </c>
      <c r="L11" s="246" t="str">
        <f>IF(G11=0,"",K11/G11)</f>
        <v/>
      </c>
      <c r="M11" s="42"/>
    </row>
    <row r="12" spans="2:13" ht="14.25" customHeight="1" thickBot="1">
      <c r="B12" s="40"/>
      <c r="C12" s="302"/>
      <c r="D12" s="271"/>
      <c r="E12" s="244"/>
      <c r="F12" s="244"/>
      <c r="G12" s="244"/>
      <c r="H12" s="244"/>
      <c r="I12" s="244"/>
      <c r="J12" s="244"/>
      <c r="K12" s="244"/>
      <c r="L12" s="306"/>
      <c r="M12" s="42"/>
    </row>
    <row r="13" spans="2:13" ht="14.25" customHeight="1" thickBot="1">
      <c r="B13" s="40"/>
      <c r="C13" s="236">
        <v>1161</v>
      </c>
      <c r="D13" s="307" t="s">
        <v>795</v>
      </c>
      <c r="E13" s="96"/>
      <c r="F13" s="92"/>
      <c r="G13" s="237">
        <f>E13+F13</f>
        <v>0</v>
      </c>
      <c r="H13" s="92"/>
      <c r="I13" s="92"/>
      <c r="J13" s="237">
        <f>H13+I13</f>
        <v>0</v>
      </c>
      <c r="K13" s="237">
        <f>J13-G13</f>
        <v>0</v>
      </c>
      <c r="L13" s="238" t="str">
        <f>IF(G13=0,"",K13/G13)</f>
        <v/>
      </c>
      <c r="M13" s="42"/>
    </row>
    <row r="14" spans="2:13" ht="14.25" customHeight="1" thickBot="1">
      <c r="B14" s="40"/>
      <c r="C14" s="236">
        <v>1161</v>
      </c>
      <c r="D14" s="266" t="s">
        <v>953</v>
      </c>
      <c r="E14" s="284">
        <f>E13</f>
        <v>0</v>
      </c>
      <c r="F14" s="245">
        <f>F13</f>
        <v>0</v>
      </c>
      <c r="G14" s="245">
        <f>E14+F14</f>
        <v>0</v>
      </c>
      <c r="H14" s="245">
        <f>H13</f>
        <v>0</v>
      </c>
      <c r="I14" s="245">
        <f>I13</f>
        <v>0</v>
      </c>
      <c r="J14" s="245">
        <f>H14+I14</f>
        <v>0</v>
      </c>
      <c r="K14" s="245">
        <f>J14-G14</f>
        <v>0</v>
      </c>
      <c r="L14" s="246" t="str">
        <f>IF(G14=0,"",K14/G14)</f>
        <v/>
      </c>
      <c r="M14" s="42"/>
    </row>
    <row r="15" spans="2:13" ht="14.25" customHeight="1" thickBot="1">
      <c r="B15" s="40"/>
      <c r="C15" s="302"/>
      <c r="D15" s="271"/>
      <c r="E15" s="244"/>
      <c r="F15" s="244"/>
      <c r="G15" s="244"/>
      <c r="H15" s="244"/>
      <c r="I15" s="244"/>
      <c r="J15" s="244"/>
      <c r="K15" s="244"/>
      <c r="L15" s="306"/>
      <c r="M15" s="42"/>
    </row>
    <row r="16" spans="2:13" ht="14.25" customHeight="1">
      <c r="B16" s="40"/>
      <c r="C16" s="236">
        <v>131</v>
      </c>
      <c r="D16" s="268" t="s">
        <v>954</v>
      </c>
      <c r="E16" s="96"/>
      <c r="F16" s="92"/>
      <c r="G16" s="237">
        <f>E16+F16</f>
        <v>0</v>
      </c>
      <c r="H16" s="92"/>
      <c r="I16" s="92"/>
      <c r="J16" s="237">
        <f>H16+I16</f>
        <v>0</v>
      </c>
      <c r="K16" s="237">
        <f>J16-G16</f>
        <v>0</v>
      </c>
      <c r="L16" s="238" t="str">
        <f>IF(G16=0,"",K16/G16)</f>
        <v/>
      </c>
      <c r="M16" s="42"/>
    </row>
    <row r="17" spans="2:13" ht="14.25" customHeight="1">
      <c r="B17" s="40"/>
      <c r="C17" s="236">
        <v>138</v>
      </c>
      <c r="D17" s="269" t="s">
        <v>856</v>
      </c>
      <c r="E17" s="104"/>
      <c r="F17" s="95"/>
      <c r="G17" s="247">
        <f>E17+F17</f>
        <v>0</v>
      </c>
      <c r="H17" s="95"/>
      <c r="I17" s="95"/>
      <c r="J17" s="247">
        <f>H17+I17</f>
        <v>0</v>
      </c>
      <c r="K17" s="247">
        <f>J17-G17</f>
        <v>0</v>
      </c>
      <c r="L17" s="248" t="str">
        <f>IF(G17=0,"",K17/G17)</f>
        <v/>
      </c>
      <c r="M17" s="42"/>
    </row>
    <row r="18" spans="2:13" ht="14.25" customHeight="1" thickBot="1">
      <c r="B18" s="40"/>
      <c r="C18" s="236">
        <v>139</v>
      </c>
      <c r="D18" s="269" t="s">
        <v>857</v>
      </c>
      <c r="E18" s="99"/>
      <c r="F18" s="93"/>
      <c r="G18" s="240">
        <f>E18+F18</f>
        <v>0</v>
      </c>
      <c r="H18" s="93"/>
      <c r="I18" s="93"/>
      <c r="J18" s="240">
        <f>H18+I18</f>
        <v>0</v>
      </c>
      <c r="K18" s="240">
        <f>J18-G18</f>
        <v>0</v>
      </c>
      <c r="L18" s="241" t="str">
        <f>IF(G18=0,"",K18/G18)</f>
        <v/>
      </c>
      <c r="M18" s="42"/>
    </row>
    <row r="19" spans="2:13" ht="14.25" customHeight="1" thickBot="1">
      <c r="B19" s="40"/>
      <c r="C19" s="236">
        <v>13</v>
      </c>
      <c r="D19" s="266" t="s">
        <v>953</v>
      </c>
      <c r="E19" s="284">
        <f>SUM(E16:E18)</f>
        <v>0</v>
      </c>
      <c r="F19" s="245">
        <f>SUM(F16:F18)</f>
        <v>0</v>
      </c>
      <c r="G19" s="245">
        <f>E19+F19</f>
        <v>0</v>
      </c>
      <c r="H19" s="245">
        <f>SUM(H16:H18)</f>
        <v>0</v>
      </c>
      <c r="I19" s="245">
        <f>SUM(I16:I18)</f>
        <v>0</v>
      </c>
      <c r="J19" s="245">
        <f>H19+I19</f>
        <v>0</v>
      </c>
      <c r="K19" s="245">
        <f>J19-G19</f>
        <v>0</v>
      </c>
      <c r="L19" s="246" t="str">
        <f>IF(G19=0,"",K19/G19)</f>
        <v/>
      </c>
      <c r="M19" s="42"/>
    </row>
    <row r="20" spans="2:13" ht="14.25" customHeight="1" thickBot="1">
      <c r="B20" s="40"/>
      <c r="C20" s="1146" t="s">
        <v>955</v>
      </c>
      <c r="D20" s="1146"/>
      <c r="E20" s="244"/>
      <c r="F20" s="244"/>
      <c r="G20" s="244"/>
      <c r="H20" s="244"/>
      <c r="I20" s="244"/>
      <c r="J20" s="244"/>
      <c r="K20" s="244"/>
      <c r="L20" s="306"/>
      <c r="M20" s="42"/>
    </row>
    <row r="21" spans="2:13" ht="25.5">
      <c r="B21" s="40"/>
      <c r="C21" s="236">
        <v>1411</v>
      </c>
      <c r="D21" s="272" t="s">
        <v>858</v>
      </c>
      <c r="E21" s="103"/>
      <c r="F21" s="92"/>
      <c r="G21" s="237">
        <f t="shared" ref="G21:G29" si="0">E21+F21</f>
        <v>0</v>
      </c>
      <c r="H21" s="92"/>
      <c r="I21" s="92"/>
      <c r="J21" s="237">
        <f t="shared" ref="J21:J29" si="1">H21+I21</f>
        <v>0</v>
      </c>
      <c r="K21" s="237">
        <f t="shared" ref="K21:K29" si="2">J21-G21</f>
        <v>0</v>
      </c>
      <c r="L21" s="238" t="str">
        <f t="shared" ref="L21:L30" si="3">IF(G21=0,"",K21/G21)</f>
        <v/>
      </c>
      <c r="M21" s="42"/>
    </row>
    <row r="22" spans="2:13" ht="14.25" customHeight="1">
      <c r="B22" s="40"/>
      <c r="C22" s="236">
        <v>142</v>
      </c>
      <c r="D22" s="273" t="s">
        <v>859</v>
      </c>
      <c r="E22" s="105"/>
      <c r="F22" s="98"/>
      <c r="G22" s="274">
        <f t="shared" si="0"/>
        <v>0</v>
      </c>
      <c r="H22" s="98"/>
      <c r="I22" s="98"/>
      <c r="J22" s="274">
        <f t="shared" si="1"/>
        <v>0</v>
      </c>
      <c r="K22" s="274">
        <f t="shared" si="2"/>
        <v>0</v>
      </c>
      <c r="L22" s="278" t="str">
        <f t="shared" si="3"/>
        <v/>
      </c>
      <c r="M22" s="42"/>
    </row>
    <row r="23" spans="2:13" ht="25.5">
      <c r="B23" s="40"/>
      <c r="C23" s="236">
        <v>144</v>
      </c>
      <c r="D23" s="273" t="s">
        <v>860</v>
      </c>
      <c r="E23" s="105"/>
      <c r="F23" s="98"/>
      <c r="G23" s="274">
        <f t="shared" si="0"/>
        <v>0</v>
      </c>
      <c r="H23" s="98"/>
      <c r="I23" s="98"/>
      <c r="J23" s="274">
        <f t="shared" si="1"/>
        <v>0</v>
      </c>
      <c r="K23" s="274">
        <f t="shared" si="2"/>
        <v>0</v>
      </c>
      <c r="L23" s="278" t="str">
        <f t="shared" si="3"/>
        <v/>
      </c>
      <c r="M23" s="42"/>
    </row>
    <row r="24" spans="2:13" ht="14.25" customHeight="1">
      <c r="B24" s="40"/>
      <c r="C24" s="236">
        <v>145</v>
      </c>
      <c r="D24" s="273" t="s">
        <v>861</v>
      </c>
      <c r="E24" s="105"/>
      <c r="F24" s="98"/>
      <c r="G24" s="274">
        <f t="shared" si="0"/>
        <v>0</v>
      </c>
      <c r="H24" s="98"/>
      <c r="I24" s="98"/>
      <c r="J24" s="274">
        <f t="shared" si="1"/>
        <v>0</v>
      </c>
      <c r="K24" s="274">
        <f t="shared" si="2"/>
        <v>0</v>
      </c>
      <c r="L24" s="278" t="str">
        <f t="shared" si="3"/>
        <v/>
      </c>
      <c r="M24" s="42"/>
    </row>
    <row r="25" spans="2:13" ht="14.25" customHeight="1">
      <c r="B25" s="40"/>
      <c r="C25" s="236">
        <v>146</v>
      </c>
      <c r="D25" s="273" t="s">
        <v>862</v>
      </c>
      <c r="E25" s="105"/>
      <c r="F25" s="98"/>
      <c r="G25" s="274">
        <f t="shared" si="0"/>
        <v>0</v>
      </c>
      <c r="H25" s="98"/>
      <c r="I25" s="98"/>
      <c r="J25" s="274">
        <f t="shared" si="1"/>
        <v>0</v>
      </c>
      <c r="K25" s="274">
        <f t="shared" si="2"/>
        <v>0</v>
      </c>
      <c r="L25" s="278" t="str">
        <f t="shared" si="3"/>
        <v/>
      </c>
      <c r="M25" s="42"/>
    </row>
    <row r="26" spans="2:13" ht="14.25" customHeight="1">
      <c r="B26" s="40"/>
      <c r="C26" s="236">
        <v>147</v>
      </c>
      <c r="D26" s="273" t="s">
        <v>863</v>
      </c>
      <c r="E26" s="105"/>
      <c r="F26" s="98"/>
      <c r="G26" s="274">
        <f t="shared" si="0"/>
        <v>0</v>
      </c>
      <c r="H26" s="98"/>
      <c r="I26" s="98"/>
      <c r="J26" s="274">
        <f t="shared" si="1"/>
        <v>0</v>
      </c>
      <c r="K26" s="274">
        <f t="shared" si="2"/>
        <v>0</v>
      </c>
      <c r="L26" s="278" t="str">
        <f t="shared" si="3"/>
        <v/>
      </c>
      <c r="M26" s="42"/>
    </row>
    <row r="27" spans="2:13" ht="14.25" customHeight="1">
      <c r="B27" s="40"/>
      <c r="C27" s="236">
        <v>148</v>
      </c>
      <c r="D27" s="270" t="s">
        <v>864</v>
      </c>
      <c r="E27" s="105"/>
      <c r="F27" s="98"/>
      <c r="G27" s="274">
        <f t="shared" si="0"/>
        <v>0</v>
      </c>
      <c r="H27" s="98"/>
      <c r="I27" s="98"/>
      <c r="J27" s="274">
        <f t="shared" si="1"/>
        <v>0</v>
      </c>
      <c r="K27" s="274">
        <f t="shared" si="2"/>
        <v>0</v>
      </c>
      <c r="L27" s="278" t="str">
        <f t="shared" si="3"/>
        <v/>
      </c>
      <c r="M27" s="42"/>
    </row>
    <row r="28" spans="2:13" ht="14.25" customHeight="1">
      <c r="B28" s="40"/>
      <c r="C28" s="236">
        <v>14861</v>
      </c>
      <c r="D28" s="539" t="s">
        <v>865</v>
      </c>
      <c r="E28" s="549"/>
      <c r="F28" s="550"/>
      <c r="G28" s="551">
        <f t="shared" si="0"/>
        <v>0</v>
      </c>
      <c r="H28" s="550"/>
      <c r="I28" s="550"/>
      <c r="J28" s="551">
        <f t="shared" si="1"/>
        <v>0</v>
      </c>
      <c r="K28" s="551">
        <f t="shared" si="2"/>
        <v>0</v>
      </c>
      <c r="L28" s="552" t="str">
        <f t="shared" si="3"/>
        <v/>
      </c>
      <c r="M28" s="42"/>
    </row>
    <row r="29" spans="2:13" ht="14.25" customHeight="1" thickBot="1">
      <c r="B29" s="40"/>
      <c r="C29" s="236">
        <v>14862</v>
      </c>
      <c r="D29" s="539" t="s">
        <v>866</v>
      </c>
      <c r="E29" s="549"/>
      <c r="F29" s="550"/>
      <c r="G29" s="553">
        <f t="shared" si="0"/>
        <v>0</v>
      </c>
      <c r="H29" s="550"/>
      <c r="I29" s="550"/>
      <c r="J29" s="551">
        <f t="shared" si="1"/>
        <v>0</v>
      </c>
      <c r="K29" s="551">
        <f t="shared" si="2"/>
        <v>0</v>
      </c>
      <c r="L29" s="552" t="str">
        <f t="shared" si="3"/>
        <v/>
      </c>
      <c r="M29" s="42"/>
    </row>
    <row r="30" spans="2:13" ht="14.25" customHeight="1" thickBot="1">
      <c r="B30" s="40"/>
      <c r="C30" s="236">
        <v>14</v>
      </c>
      <c r="D30" s="283" t="s">
        <v>953</v>
      </c>
      <c r="E30" s="284">
        <f>SUM(E21:E27)</f>
        <v>0</v>
      </c>
      <c r="F30" s="245">
        <f>SUM(F21:F27)</f>
        <v>0</v>
      </c>
      <c r="G30" s="245">
        <f>E30+F30</f>
        <v>0</v>
      </c>
      <c r="H30" s="245">
        <f>SUM(H21:H27)</f>
        <v>0</v>
      </c>
      <c r="I30" s="245">
        <f>SUM(I21:I27)</f>
        <v>0</v>
      </c>
      <c r="J30" s="245">
        <f>H30+I30</f>
        <v>0</v>
      </c>
      <c r="K30" s="245">
        <f>J30-G30</f>
        <v>0</v>
      </c>
      <c r="L30" s="246" t="str">
        <f t="shared" si="3"/>
        <v/>
      </c>
      <c r="M30" s="42"/>
    </row>
    <row r="31" spans="2:13" ht="14.25" customHeight="1" thickBot="1">
      <c r="B31" s="40"/>
      <c r="C31" s="59"/>
      <c r="D31" s="41"/>
      <c r="E31" s="54"/>
      <c r="F31" s="54"/>
      <c r="G31" s="54"/>
      <c r="H31" s="54"/>
      <c r="I31" s="54"/>
      <c r="J31" s="54"/>
      <c r="K31" s="54"/>
      <c r="L31" s="308"/>
      <c r="M31" s="42"/>
    </row>
    <row r="32" spans="2:13" ht="14.25" customHeight="1">
      <c r="B32" s="40"/>
      <c r="C32" s="236">
        <v>151</v>
      </c>
      <c r="D32" s="268" t="s">
        <v>867</v>
      </c>
      <c r="E32" s="112"/>
      <c r="F32" s="113"/>
      <c r="G32" s="237">
        <f t="shared" ref="G32:G38" si="4">E32+F32</f>
        <v>0</v>
      </c>
      <c r="H32" s="113"/>
      <c r="I32" s="113"/>
      <c r="J32" s="237">
        <f t="shared" ref="J32:J38" si="5">H32+I32</f>
        <v>0</v>
      </c>
      <c r="K32" s="237">
        <f t="shared" ref="K32:K38" si="6">J32-G32</f>
        <v>0</v>
      </c>
      <c r="L32" s="238" t="str">
        <f t="shared" ref="L32:L38" si="7">IF(G32=0,"",K32/G32)</f>
        <v/>
      </c>
      <c r="M32" s="42"/>
    </row>
    <row r="33" spans="2:13" ht="14.25" customHeight="1">
      <c r="B33" s="40"/>
      <c r="C33" s="236">
        <v>152</v>
      </c>
      <c r="D33" s="277" t="s">
        <v>956</v>
      </c>
      <c r="E33" s="114"/>
      <c r="F33" s="53"/>
      <c r="G33" s="274">
        <f t="shared" si="4"/>
        <v>0</v>
      </c>
      <c r="H33" s="53"/>
      <c r="I33" s="53"/>
      <c r="J33" s="247">
        <f t="shared" si="5"/>
        <v>0</v>
      </c>
      <c r="K33" s="247">
        <f t="shared" si="6"/>
        <v>0</v>
      </c>
      <c r="L33" s="248" t="str">
        <f t="shared" si="7"/>
        <v/>
      </c>
      <c r="M33" s="42"/>
    </row>
    <row r="34" spans="2:13" ht="14.25" customHeight="1">
      <c r="B34" s="40"/>
      <c r="C34" s="236">
        <v>153</v>
      </c>
      <c r="D34" s="277" t="s">
        <v>869</v>
      </c>
      <c r="E34" s="114"/>
      <c r="F34" s="53"/>
      <c r="G34" s="274">
        <f t="shared" si="4"/>
        <v>0</v>
      </c>
      <c r="H34" s="53"/>
      <c r="I34" s="53"/>
      <c r="J34" s="247">
        <f t="shared" si="5"/>
        <v>0</v>
      </c>
      <c r="K34" s="247">
        <f t="shared" si="6"/>
        <v>0</v>
      </c>
      <c r="L34" s="248" t="str">
        <f t="shared" si="7"/>
        <v/>
      </c>
      <c r="M34" s="42"/>
    </row>
    <row r="35" spans="2:13" ht="14.25" customHeight="1">
      <c r="B35" s="40"/>
      <c r="C35" s="236">
        <v>155</v>
      </c>
      <c r="D35" s="277" t="s">
        <v>870</v>
      </c>
      <c r="E35" s="115"/>
      <c r="F35" s="116"/>
      <c r="G35" s="274">
        <f t="shared" si="4"/>
        <v>0</v>
      </c>
      <c r="H35" s="116"/>
      <c r="I35" s="116"/>
      <c r="J35" s="291">
        <f t="shared" si="5"/>
        <v>0</v>
      </c>
      <c r="K35" s="291">
        <f t="shared" si="6"/>
        <v>0</v>
      </c>
      <c r="L35" s="309" t="str">
        <f t="shared" si="7"/>
        <v/>
      </c>
      <c r="M35" s="42"/>
    </row>
    <row r="36" spans="2:13" ht="14.25" customHeight="1">
      <c r="B36" s="40"/>
      <c r="C36" s="236">
        <v>157</v>
      </c>
      <c r="D36" s="269" t="s">
        <v>871</v>
      </c>
      <c r="E36" s="115"/>
      <c r="F36" s="116"/>
      <c r="G36" s="274">
        <f t="shared" si="4"/>
        <v>0</v>
      </c>
      <c r="H36" s="116"/>
      <c r="I36" s="116"/>
      <c r="J36" s="291">
        <f t="shared" si="5"/>
        <v>0</v>
      </c>
      <c r="K36" s="291">
        <f t="shared" si="6"/>
        <v>0</v>
      </c>
      <c r="L36" s="309" t="str">
        <f t="shared" si="7"/>
        <v/>
      </c>
      <c r="M36" s="42"/>
    </row>
    <row r="37" spans="2:13" ht="14.25" customHeight="1" thickBot="1">
      <c r="B37" s="40"/>
      <c r="C37" s="236">
        <v>158</v>
      </c>
      <c r="D37" s="269" t="s">
        <v>872</v>
      </c>
      <c r="E37" s="115"/>
      <c r="F37" s="116"/>
      <c r="G37" s="240">
        <f t="shared" si="4"/>
        <v>0</v>
      </c>
      <c r="H37" s="116"/>
      <c r="I37" s="116"/>
      <c r="J37" s="291">
        <f t="shared" si="5"/>
        <v>0</v>
      </c>
      <c r="K37" s="291">
        <f t="shared" si="6"/>
        <v>0</v>
      </c>
      <c r="L37" s="309" t="str">
        <f t="shared" si="7"/>
        <v/>
      </c>
      <c r="M37" s="42"/>
    </row>
    <row r="38" spans="2:13" ht="14.25" customHeight="1" thickBot="1">
      <c r="B38" s="40"/>
      <c r="C38" s="236">
        <v>15</v>
      </c>
      <c r="D38" s="283" t="s">
        <v>953</v>
      </c>
      <c r="E38" s="310">
        <f>SUM(E32:E37)</f>
        <v>0</v>
      </c>
      <c r="F38" s="329">
        <f>SUM(F32:F37)</f>
        <v>0</v>
      </c>
      <c r="G38" s="245">
        <f t="shared" si="4"/>
        <v>0</v>
      </c>
      <c r="H38" s="329">
        <f>SUM(H32:H37)</f>
        <v>0</v>
      </c>
      <c r="I38" s="329">
        <f>SUM(I32:I37)</f>
        <v>0</v>
      </c>
      <c r="J38" s="245">
        <f t="shared" si="5"/>
        <v>0</v>
      </c>
      <c r="K38" s="245">
        <f t="shared" si="6"/>
        <v>0</v>
      </c>
      <c r="L38" s="246" t="str">
        <f t="shared" si="7"/>
        <v/>
      </c>
      <c r="M38" s="42"/>
    </row>
    <row r="39" spans="2:13" ht="14.25" customHeight="1" thickBot="1">
      <c r="B39" s="60"/>
      <c r="C39" s="62"/>
      <c r="D39" s="62"/>
      <c r="E39" s="62"/>
      <c r="F39" s="62"/>
      <c r="G39" s="62"/>
      <c r="H39" s="62"/>
      <c r="I39" s="62"/>
      <c r="J39" s="62"/>
      <c r="K39" s="62"/>
      <c r="L39" s="62"/>
      <c r="M39" s="63"/>
    </row>
  </sheetData>
  <sheetProtection sheet="1" objects="1" scenarios="1" selectLockedCells="1"/>
  <mergeCells count="10">
    <mergeCell ref="C6:D6"/>
    <mergeCell ref="C20:D20"/>
    <mergeCell ref="B2:M2"/>
    <mergeCell ref="E4:E5"/>
    <mergeCell ref="F4:F5"/>
    <mergeCell ref="G4:G5"/>
    <mergeCell ref="H4:H5"/>
    <mergeCell ref="I4:I5"/>
    <mergeCell ref="J4:J5"/>
    <mergeCell ref="K4:L4"/>
  </mergeCells>
  <phoneticPr fontId="0" type="noConversion"/>
  <printOptions horizontalCentered="1" verticalCentered="1"/>
  <pageMargins left="0" right="0" top="0.19685039370078741" bottom="0" header="0.19685039370078741" footer="0.19685039370078741"/>
  <pageSetup paperSize="9" scale="87" orientation="landscape" horizontalDpi="300" verticalDpi="300" r:id="rId1"/>
  <headerFooter alignWithMargins="0">
    <oddFooter>&amp;R&amp;"Times New Roman,Normal"-13-</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111111">
    <pageSetUpPr fitToPage="1"/>
  </sheetPr>
  <dimension ref="B1:M36"/>
  <sheetViews>
    <sheetView workbookViewId="0">
      <selection activeCell="E7" sqref="E7"/>
    </sheetView>
  </sheetViews>
  <sheetFormatPr baseColWidth="10" defaultColWidth="11.42578125" defaultRowHeight="12.75"/>
  <cols>
    <col min="1" max="1" width="2.5703125" style="38" customWidth="1"/>
    <col min="2" max="2" width="1" style="38" customWidth="1"/>
    <col min="3" max="3" width="7.140625" style="38" customWidth="1"/>
    <col min="4" max="4" width="59.140625" style="38" customWidth="1"/>
    <col min="5" max="12" width="12.5703125" style="38" customWidth="1"/>
    <col min="13" max="13" width="1.140625" style="38" customWidth="1"/>
    <col min="14" max="14" width="2.5703125" style="38" customWidth="1"/>
    <col min="15" max="16384" width="11.42578125" style="38"/>
  </cols>
  <sheetData>
    <row r="1" spans="2:13" ht="13.5" thickBot="1"/>
    <row r="2" spans="2:13" ht="32.25" customHeight="1" thickBot="1">
      <c r="B2" s="1142" t="s">
        <v>957</v>
      </c>
      <c r="C2" s="1143"/>
      <c r="D2" s="1143"/>
      <c r="E2" s="1143"/>
      <c r="F2" s="1143"/>
      <c r="G2" s="1143"/>
      <c r="H2" s="1143"/>
      <c r="I2" s="1143"/>
      <c r="J2" s="1143"/>
      <c r="K2" s="1143"/>
      <c r="L2" s="1143"/>
      <c r="M2" s="1144"/>
    </row>
    <row r="3" spans="2:13" ht="14.25" customHeight="1" thickBot="1">
      <c r="B3" s="71"/>
      <c r="C3" s="261"/>
      <c r="D3" s="262"/>
      <c r="E3" s="263"/>
      <c r="F3" s="263"/>
      <c r="G3" s="263"/>
      <c r="H3" s="263"/>
      <c r="I3" s="263"/>
      <c r="J3" s="263"/>
      <c r="K3" s="263"/>
      <c r="L3" s="263"/>
      <c r="M3" s="74"/>
    </row>
    <row r="4" spans="2:13" ht="18" customHeight="1">
      <c r="B4" s="40"/>
      <c r="C4" s="264"/>
      <c r="D4" s="265"/>
      <c r="E4" s="1147" t="s">
        <v>784</v>
      </c>
      <c r="F4" s="1149" t="s">
        <v>842</v>
      </c>
      <c r="G4" s="1149" t="s">
        <v>786</v>
      </c>
      <c r="H4" s="1152" t="s">
        <v>950</v>
      </c>
      <c r="I4" s="1149" t="s">
        <v>951</v>
      </c>
      <c r="J4" s="1149" t="s">
        <v>845</v>
      </c>
      <c r="K4" s="1149" t="s">
        <v>788</v>
      </c>
      <c r="L4" s="1151"/>
      <c r="M4" s="42"/>
    </row>
    <row r="5" spans="2:13" ht="61.5" customHeight="1" thickBot="1">
      <c r="B5" s="40"/>
      <c r="C5" s="264"/>
      <c r="D5" s="265"/>
      <c r="E5" s="1148"/>
      <c r="F5" s="1150"/>
      <c r="G5" s="1150"/>
      <c r="H5" s="1153"/>
      <c r="I5" s="1150"/>
      <c r="J5" s="1150"/>
      <c r="K5" s="1047" t="s">
        <v>789</v>
      </c>
      <c r="L5" s="535" t="s">
        <v>724</v>
      </c>
      <c r="M5" s="42"/>
    </row>
    <row r="6" spans="2:13" ht="14.25" customHeight="1" thickBot="1">
      <c r="B6" s="40"/>
      <c r="C6" s="1105" t="s">
        <v>829</v>
      </c>
      <c r="D6" s="1146"/>
      <c r="E6" s="305" t="s">
        <v>726</v>
      </c>
      <c r="F6" s="305" t="s">
        <v>727</v>
      </c>
      <c r="G6" s="305" t="s">
        <v>791</v>
      </c>
      <c r="H6" s="305" t="s">
        <v>748</v>
      </c>
      <c r="I6" s="305" t="s">
        <v>750</v>
      </c>
      <c r="J6" s="305" t="s">
        <v>847</v>
      </c>
      <c r="K6" s="305" t="s">
        <v>848</v>
      </c>
      <c r="L6" s="305" t="s">
        <v>849</v>
      </c>
      <c r="M6" s="42"/>
    </row>
    <row r="7" spans="2:13" ht="14.25" customHeight="1">
      <c r="B7" s="40"/>
      <c r="C7" s="236">
        <v>163</v>
      </c>
      <c r="D7" s="282" t="s">
        <v>876</v>
      </c>
      <c r="E7" s="96"/>
      <c r="F7" s="92"/>
      <c r="G7" s="237">
        <f>E7+F7</f>
        <v>0</v>
      </c>
      <c r="H7" s="92"/>
      <c r="I7" s="92"/>
      <c r="J7" s="237">
        <f>H7-I7</f>
        <v>0</v>
      </c>
      <c r="K7" s="237">
        <f>J7-G7</f>
        <v>0</v>
      </c>
      <c r="L7" s="238" t="str">
        <f>IF(G7=0,"",K7/G7)</f>
        <v/>
      </c>
      <c r="M7" s="42"/>
    </row>
    <row r="8" spans="2:13" ht="14.25" customHeight="1">
      <c r="B8" s="40"/>
      <c r="C8" s="236">
        <v>164</v>
      </c>
      <c r="D8" s="275" t="s">
        <v>958</v>
      </c>
      <c r="E8" s="101"/>
      <c r="F8" s="95"/>
      <c r="G8" s="247">
        <f t="shared" ref="G8:G14" si="0">E8+F8</f>
        <v>0</v>
      </c>
      <c r="H8" s="95"/>
      <c r="I8" s="95"/>
      <c r="J8" s="247">
        <f t="shared" ref="J8:J14" si="1">H8-I8</f>
        <v>0</v>
      </c>
      <c r="K8" s="247">
        <f t="shared" ref="K8:K14" si="2">J8-G8</f>
        <v>0</v>
      </c>
      <c r="L8" s="248" t="str">
        <f t="shared" ref="L8:L14" si="3">IF(G8=0,"",K8/G8)</f>
        <v/>
      </c>
      <c r="M8" s="42"/>
    </row>
    <row r="9" spans="2:13" ht="14.25" customHeight="1">
      <c r="B9" s="40"/>
      <c r="C9" s="236">
        <v>165</v>
      </c>
      <c r="D9" s="275" t="s">
        <v>878</v>
      </c>
      <c r="E9" s="101"/>
      <c r="F9" s="95"/>
      <c r="G9" s="247">
        <f t="shared" si="0"/>
        <v>0</v>
      </c>
      <c r="H9" s="95"/>
      <c r="I9" s="95"/>
      <c r="J9" s="247">
        <f t="shared" si="1"/>
        <v>0</v>
      </c>
      <c r="K9" s="247">
        <f t="shared" si="2"/>
        <v>0</v>
      </c>
      <c r="L9" s="248" t="str">
        <f t="shared" si="3"/>
        <v/>
      </c>
      <c r="M9" s="42"/>
    </row>
    <row r="10" spans="2:13" ht="14.25" customHeight="1">
      <c r="B10" s="40"/>
      <c r="C10" s="236">
        <v>166</v>
      </c>
      <c r="D10" s="275" t="s">
        <v>879</v>
      </c>
      <c r="E10" s="101"/>
      <c r="F10" s="95"/>
      <c r="G10" s="247">
        <f t="shared" si="0"/>
        <v>0</v>
      </c>
      <c r="H10" s="95"/>
      <c r="I10" s="95"/>
      <c r="J10" s="247">
        <f t="shared" si="1"/>
        <v>0</v>
      </c>
      <c r="K10" s="247">
        <f t="shared" si="2"/>
        <v>0</v>
      </c>
      <c r="L10" s="248" t="str">
        <f t="shared" si="3"/>
        <v/>
      </c>
      <c r="M10" s="42"/>
    </row>
    <row r="11" spans="2:13" ht="14.25" customHeight="1">
      <c r="B11" s="40"/>
      <c r="C11" s="236">
        <v>167</v>
      </c>
      <c r="D11" s="275" t="s">
        <v>880</v>
      </c>
      <c r="E11" s="101"/>
      <c r="F11" s="95"/>
      <c r="G11" s="247">
        <f t="shared" si="0"/>
        <v>0</v>
      </c>
      <c r="H11" s="95"/>
      <c r="I11" s="95"/>
      <c r="J11" s="247">
        <f t="shared" si="1"/>
        <v>0</v>
      </c>
      <c r="K11" s="247">
        <f t="shared" si="2"/>
        <v>0</v>
      </c>
      <c r="L11" s="248" t="str">
        <f t="shared" si="3"/>
        <v/>
      </c>
      <c r="M11" s="42"/>
    </row>
    <row r="12" spans="2:13" ht="14.25" customHeight="1">
      <c r="B12" s="40"/>
      <c r="C12" s="236">
        <v>168</v>
      </c>
      <c r="D12" s="275" t="s">
        <v>881</v>
      </c>
      <c r="E12" s="101"/>
      <c r="F12" s="95"/>
      <c r="G12" s="247">
        <f t="shared" si="0"/>
        <v>0</v>
      </c>
      <c r="H12" s="95"/>
      <c r="I12" s="95"/>
      <c r="J12" s="247">
        <f t="shared" si="1"/>
        <v>0</v>
      </c>
      <c r="K12" s="247">
        <f t="shared" si="2"/>
        <v>0</v>
      </c>
      <c r="L12" s="248" t="str">
        <f t="shared" si="3"/>
        <v/>
      </c>
      <c r="M12" s="42"/>
    </row>
    <row r="13" spans="2:13" ht="14.25" customHeight="1" thickBot="1">
      <c r="B13" s="40"/>
      <c r="C13" s="236">
        <v>169</v>
      </c>
      <c r="D13" s="275" t="s">
        <v>882</v>
      </c>
      <c r="E13" s="102"/>
      <c r="F13" s="94"/>
      <c r="G13" s="242">
        <f t="shared" si="0"/>
        <v>0</v>
      </c>
      <c r="H13" s="94"/>
      <c r="I13" s="94"/>
      <c r="J13" s="242">
        <f t="shared" si="1"/>
        <v>0</v>
      </c>
      <c r="K13" s="242">
        <f t="shared" si="2"/>
        <v>0</v>
      </c>
      <c r="L13" s="243" t="str">
        <f t="shared" si="3"/>
        <v/>
      </c>
      <c r="M13" s="42"/>
    </row>
    <row r="14" spans="2:13" ht="14.25" customHeight="1" thickBot="1">
      <c r="B14" s="40"/>
      <c r="C14" s="236">
        <v>16</v>
      </c>
      <c r="D14" s="266" t="s">
        <v>854</v>
      </c>
      <c r="E14" s="267">
        <f>SUM(E7:E13)</f>
        <v>0</v>
      </c>
      <c r="F14" s="245">
        <f>SUM(F7:F13)</f>
        <v>0</v>
      </c>
      <c r="G14" s="245">
        <f t="shared" si="0"/>
        <v>0</v>
      </c>
      <c r="H14" s="245">
        <f>SUM(H7:H13)</f>
        <v>0</v>
      </c>
      <c r="I14" s="245">
        <f>SUM(I7:I13)</f>
        <v>0</v>
      </c>
      <c r="J14" s="245">
        <f t="shared" si="1"/>
        <v>0</v>
      </c>
      <c r="K14" s="245">
        <f t="shared" si="2"/>
        <v>0</v>
      </c>
      <c r="L14" s="246" t="str">
        <f t="shared" si="3"/>
        <v/>
      </c>
      <c r="M14" s="42"/>
    </row>
    <row r="15" spans="2:13" ht="14.25" customHeight="1" thickBot="1">
      <c r="B15" s="40"/>
      <c r="C15" s="1046" t="s">
        <v>883</v>
      </c>
      <c r="D15" s="271"/>
      <c r="E15" s="244"/>
      <c r="F15" s="244"/>
      <c r="G15" s="244"/>
      <c r="H15" s="244"/>
      <c r="I15" s="244"/>
      <c r="J15" s="244"/>
      <c r="K15" s="244"/>
      <c r="L15" s="306"/>
      <c r="M15" s="42"/>
    </row>
    <row r="16" spans="2:13" ht="14.25" customHeight="1">
      <c r="B16" s="40"/>
      <c r="C16" s="236">
        <v>171</v>
      </c>
      <c r="D16" s="282" t="s">
        <v>884</v>
      </c>
      <c r="E16" s="96"/>
      <c r="F16" s="92"/>
      <c r="G16" s="237">
        <f>E16+F16</f>
        <v>0</v>
      </c>
      <c r="H16" s="92"/>
      <c r="I16" s="92"/>
      <c r="J16" s="237">
        <f>H16-I16</f>
        <v>0</v>
      </c>
      <c r="K16" s="237">
        <f>J16-G16</f>
        <v>0</v>
      </c>
      <c r="L16" s="238" t="str">
        <f>IF(G16=0,"",K16/G16)</f>
        <v/>
      </c>
      <c r="M16" s="42"/>
    </row>
    <row r="17" spans="2:13" ht="14.25" customHeight="1">
      <c r="B17" s="40"/>
      <c r="C17" s="236">
        <v>174</v>
      </c>
      <c r="D17" s="275" t="s">
        <v>885</v>
      </c>
      <c r="E17" s="101"/>
      <c r="F17" s="95"/>
      <c r="G17" s="247">
        <f>E17+F17</f>
        <v>0</v>
      </c>
      <c r="H17" s="95"/>
      <c r="I17" s="95"/>
      <c r="J17" s="247">
        <f>H17-I17</f>
        <v>0</v>
      </c>
      <c r="K17" s="247">
        <f>J17-G17</f>
        <v>0</v>
      </c>
      <c r="L17" s="248" t="str">
        <f>IF(G17=0,"",K17/G17)</f>
        <v/>
      </c>
      <c r="M17" s="42"/>
    </row>
    <row r="18" spans="2:13" ht="14.25" customHeight="1" thickBot="1">
      <c r="B18" s="40"/>
      <c r="C18" s="236">
        <v>178</v>
      </c>
      <c r="D18" s="269" t="s">
        <v>886</v>
      </c>
      <c r="E18" s="102"/>
      <c r="F18" s="94"/>
      <c r="G18" s="242">
        <f>E18+F18</f>
        <v>0</v>
      </c>
      <c r="H18" s="94"/>
      <c r="I18" s="94"/>
      <c r="J18" s="242">
        <f>H18-I18</f>
        <v>0</v>
      </c>
      <c r="K18" s="242">
        <f>J18-G18</f>
        <v>0</v>
      </c>
      <c r="L18" s="243" t="str">
        <f>IF(G18=0,"",K18/G18)</f>
        <v/>
      </c>
      <c r="M18" s="42"/>
    </row>
    <row r="19" spans="2:13" ht="14.25" customHeight="1" thickBot="1">
      <c r="B19" s="40"/>
      <c r="C19" s="236">
        <v>17</v>
      </c>
      <c r="D19" s="266" t="s">
        <v>854</v>
      </c>
      <c r="E19" s="267">
        <f>SUM(E16:E18)</f>
        <v>0</v>
      </c>
      <c r="F19" s="245">
        <f>SUM(F16:F18)</f>
        <v>0</v>
      </c>
      <c r="G19" s="245">
        <f>E19+F19</f>
        <v>0</v>
      </c>
      <c r="H19" s="245">
        <f>SUM(H16:H18)</f>
        <v>0</v>
      </c>
      <c r="I19" s="245">
        <f>SUM(I16:I18)</f>
        <v>0</v>
      </c>
      <c r="J19" s="245">
        <f>H19-I19</f>
        <v>0</v>
      </c>
      <c r="K19" s="245">
        <f>J19-G19</f>
        <v>0</v>
      </c>
      <c r="L19" s="246" t="str">
        <f>IF(G19=0,"",K19/G19)</f>
        <v/>
      </c>
      <c r="M19" s="42"/>
    </row>
    <row r="20" spans="2:13" ht="14.25" customHeight="1" thickBot="1">
      <c r="B20" s="40"/>
      <c r="C20" s="1046" t="s">
        <v>959</v>
      </c>
      <c r="D20" s="271"/>
      <c r="E20" s="244"/>
      <c r="F20" s="244"/>
      <c r="G20" s="244"/>
      <c r="H20" s="244"/>
      <c r="I20" s="244"/>
      <c r="J20" s="244"/>
      <c r="K20" s="244"/>
      <c r="L20" s="306"/>
      <c r="M20" s="42"/>
    </row>
    <row r="21" spans="2:13" ht="14.25" customHeight="1" thickBot="1">
      <c r="B21" s="40"/>
      <c r="C21" s="236">
        <v>18</v>
      </c>
      <c r="D21" s="268" t="s">
        <v>888</v>
      </c>
      <c r="E21" s="96"/>
      <c r="F21" s="92"/>
      <c r="G21" s="237">
        <f>E21+F21</f>
        <v>0</v>
      </c>
      <c r="H21" s="92"/>
      <c r="I21" s="92"/>
      <c r="J21" s="237">
        <f>H21-I21</f>
        <v>0</v>
      </c>
      <c r="K21" s="237">
        <f>J21-G21</f>
        <v>0</v>
      </c>
      <c r="L21" s="238" t="str">
        <f>IF(G21=0,"",K21/G21)</f>
        <v/>
      </c>
      <c r="M21" s="42"/>
    </row>
    <row r="22" spans="2:13" ht="14.25" customHeight="1" thickBot="1">
      <c r="B22" s="40"/>
      <c r="C22" s="236">
        <v>18</v>
      </c>
      <c r="D22" s="266" t="s">
        <v>854</v>
      </c>
      <c r="E22" s="267">
        <f>SUM(E21:E21)</f>
        <v>0</v>
      </c>
      <c r="F22" s="245">
        <f>SUM(F21:F21)</f>
        <v>0</v>
      </c>
      <c r="G22" s="245">
        <f>E22+F22</f>
        <v>0</v>
      </c>
      <c r="H22" s="245">
        <f>SUM(H21:H21)</f>
        <v>0</v>
      </c>
      <c r="I22" s="245">
        <f>SUM(I21:I21)</f>
        <v>0</v>
      </c>
      <c r="J22" s="245">
        <f>H22-I22</f>
        <v>0</v>
      </c>
      <c r="K22" s="245">
        <f>J22-G22</f>
        <v>0</v>
      </c>
      <c r="L22" s="246" t="str">
        <f>IF(G22=0,"",K22/G22)</f>
        <v/>
      </c>
      <c r="M22" s="42"/>
    </row>
    <row r="23" spans="2:13" ht="14.25" customHeight="1" thickBot="1">
      <c r="B23" s="40"/>
      <c r="C23" s="1046" t="s">
        <v>889</v>
      </c>
      <c r="D23" s="271"/>
      <c r="E23" s="244"/>
      <c r="F23" s="244"/>
      <c r="G23" s="244"/>
      <c r="H23" s="244"/>
      <c r="I23" s="244"/>
      <c r="J23" s="244"/>
      <c r="K23" s="244"/>
      <c r="L23" s="306"/>
      <c r="M23" s="42"/>
    </row>
    <row r="24" spans="2:13" ht="14.25" customHeight="1">
      <c r="B24" s="40"/>
      <c r="C24" s="236">
        <v>194</v>
      </c>
      <c r="D24" s="282" t="s">
        <v>890</v>
      </c>
      <c r="E24" s="96"/>
      <c r="F24" s="92"/>
      <c r="G24" s="237">
        <f>E24+F24</f>
        <v>0</v>
      </c>
      <c r="H24" s="92"/>
      <c r="I24" s="92"/>
      <c r="J24" s="237">
        <f>H24-I24</f>
        <v>0</v>
      </c>
      <c r="K24" s="237">
        <f>J24-G24</f>
        <v>0</v>
      </c>
      <c r="L24" s="238" t="str">
        <f>IF(G24=0,"",K24/G24)</f>
        <v/>
      </c>
      <c r="M24" s="42"/>
    </row>
    <row r="25" spans="2:13" ht="14.25" customHeight="1">
      <c r="B25" s="40"/>
      <c r="C25" s="236">
        <v>195</v>
      </c>
      <c r="D25" s="275" t="s">
        <v>891</v>
      </c>
      <c r="E25" s="101"/>
      <c r="F25" s="95"/>
      <c r="G25" s="247">
        <f>E25+F25</f>
        <v>0</v>
      </c>
      <c r="H25" s="95"/>
      <c r="I25" s="95"/>
      <c r="J25" s="247">
        <f>H25-I25</f>
        <v>0</v>
      </c>
      <c r="K25" s="247">
        <f>J25-G25</f>
        <v>0</v>
      </c>
      <c r="L25" s="248" t="str">
        <f>IF(G25=0,"",K25/G25)</f>
        <v/>
      </c>
      <c r="M25" s="42"/>
    </row>
    <row r="26" spans="2:13" ht="14.25" customHeight="1" thickBot="1">
      <c r="B26" s="40"/>
      <c r="C26" s="236">
        <v>197</v>
      </c>
      <c r="D26" s="275" t="s">
        <v>892</v>
      </c>
      <c r="E26" s="102"/>
      <c r="F26" s="94"/>
      <c r="G26" s="242">
        <f>E26+F26</f>
        <v>0</v>
      </c>
      <c r="H26" s="94"/>
      <c r="I26" s="94"/>
      <c r="J26" s="242">
        <f>H26-I26</f>
        <v>0</v>
      </c>
      <c r="K26" s="242">
        <f>J26-G26</f>
        <v>0</v>
      </c>
      <c r="L26" s="243" t="str">
        <f>IF(G26=0,"",K26/G26)</f>
        <v/>
      </c>
      <c r="M26" s="42"/>
    </row>
    <row r="27" spans="2:13" ht="14.25" customHeight="1" thickBot="1">
      <c r="B27" s="40"/>
      <c r="C27" s="236">
        <v>19</v>
      </c>
      <c r="D27" s="266" t="s">
        <v>854</v>
      </c>
      <c r="E27" s="267">
        <f>SUM(E24:E26)</f>
        <v>0</v>
      </c>
      <c r="F27" s="245">
        <f>SUM(F24:F26)</f>
        <v>0</v>
      </c>
      <c r="G27" s="245">
        <f>E27+F27</f>
        <v>0</v>
      </c>
      <c r="H27" s="245">
        <f>SUM(H24:H26)</f>
        <v>0</v>
      </c>
      <c r="I27" s="245">
        <f>SUM(I24:I26)</f>
        <v>0</v>
      </c>
      <c r="J27" s="245">
        <f>H27-I27</f>
        <v>0</v>
      </c>
      <c r="K27" s="245">
        <f>J27-G27</f>
        <v>0</v>
      </c>
      <c r="L27" s="246" t="str">
        <f>IF(G27=0,"",K27/G27)</f>
        <v/>
      </c>
      <c r="M27" s="42"/>
    </row>
    <row r="28" spans="2:13" ht="14.25" customHeight="1" thickBot="1">
      <c r="B28" s="40"/>
      <c r="C28" s="1046" t="s">
        <v>832</v>
      </c>
      <c r="D28" s="271"/>
      <c r="E28" s="244"/>
      <c r="F28" s="244"/>
      <c r="G28" s="244"/>
      <c r="H28" s="244"/>
      <c r="I28" s="244"/>
      <c r="J28" s="244"/>
      <c r="K28" s="244"/>
      <c r="L28" s="306"/>
      <c r="M28" s="42"/>
    </row>
    <row r="29" spans="2:13" ht="14.25" customHeight="1">
      <c r="B29" s="40"/>
      <c r="C29" s="236">
        <v>201</v>
      </c>
      <c r="D29" s="282" t="s">
        <v>893</v>
      </c>
      <c r="E29" s="96"/>
      <c r="F29" s="92"/>
      <c r="G29" s="237">
        <f t="shared" ref="G29:G35" si="4">E29+F29</f>
        <v>0</v>
      </c>
      <c r="H29" s="92"/>
      <c r="I29" s="92"/>
      <c r="J29" s="237">
        <f t="shared" ref="J29:J35" si="5">H29-I29</f>
        <v>0</v>
      </c>
      <c r="K29" s="237">
        <f t="shared" ref="K29:K35" si="6">J29-G29</f>
        <v>0</v>
      </c>
      <c r="L29" s="238" t="str">
        <f t="shared" ref="L29:L35" si="7">IF(G29=0,"",K29/G29)</f>
        <v/>
      </c>
      <c r="M29" s="42"/>
    </row>
    <row r="30" spans="2:13" ht="14.25" customHeight="1">
      <c r="B30" s="40"/>
      <c r="C30" s="236">
        <v>203</v>
      </c>
      <c r="D30" s="286" t="s">
        <v>960</v>
      </c>
      <c r="E30" s="97"/>
      <c r="F30" s="98"/>
      <c r="G30" s="247">
        <f t="shared" si="4"/>
        <v>0</v>
      </c>
      <c r="H30" s="95"/>
      <c r="I30" s="95"/>
      <c r="J30" s="247">
        <f t="shared" si="5"/>
        <v>0</v>
      </c>
      <c r="K30" s="247">
        <f t="shared" si="6"/>
        <v>0</v>
      </c>
      <c r="L30" s="248" t="str">
        <f t="shared" si="7"/>
        <v/>
      </c>
      <c r="M30" s="42"/>
    </row>
    <row r="31" spans="2:13" ht="25.5">
      <c r="B31" s="40"/>
      <c r="C31" s="236">
        <v>205</v>
      </c>
      <c r="D31" s="286" t="s">
        <v>895</v>
      </c>
      <c r="E31" s="97"/>
      <c r="F31" s="98"/>
      <c r="G31" s="247">
        <f t="shared" si="4"/>
        <v>0</v>
      </c>
      <c r="H31" s="95"/>
      <c r="I31" s="95"/>
      <c r="J31" s="247">
        <f t="shared" si="5"/>
        <v>0</v>
      </c>
      <c r="K31" s="247">
        <f t="shared" si="6"/>
        <v>0</v>
      </c>
      <c r="L31" s="248" t="str">
        <f t="shared" si="7"/>
        <v/>
      </c>
      <c r="M31" s="42"/>
    </row>
    <row r="32" spans="2:13" ht="14.25" customHeight="1">
      <c r="B32" s="40"/>
      <c r="C32" s="236">
        <v>206</v>
      </c>
      <c r="D32" s="275" t="s">
        <v>896</v>
      </c>
      <c r="E32" s="97"/>
      <c r="F32" s="98"/>
      <c r="G32" s="247">
        <f t="shared" si="4"/>
        <v>0</v>
      </c>
      <c r="H32" s="95"/>
      <c r="I32" s="95"/>
      <c r="J32" s="247">
        <f t="shared" si="5"/>
        <v>0</v>
      </c>
      <c r="K32" s="247">
        <f t="shared" si="6"/>
        <v>0</v>
      </c>
      <c r="L32" s="248" t="str">
        <f t="shared" si="7"/>
        <v/>
      </c>
      <c r="M32" s="42"/>
    </row>
    <row r="33" spans="2:13" ht="14.25" customHeight="1">
      <c r="B33" s="40"/>
      <c r="C33" s="236">
        <v>207</v>
      </c>
      <c r="D33" s="275" t="s">
        <v>897</v>
      </c>
      <c r="E33" s="97"/>
      <c r="F33" s="98"/>
      <c r="G33" s="247">
        <f t="shared" si="4"/>
        <v>0</v>
      </c>
      <c r="H33" s="95"/>
      <c r="I33" s="95"/>
      <c r="J33" s="247">
        <f t="shared" si="5"/>
        <v>0</v>
      </c>
      <c r="K33" s="247">
        <f t="shared" si="6"/>
        <v>0</v>
      </c>
      <c r="L33" s="248" t="str">
        <f t="shared" si="7"/>
        <v/>
      </c>
      <c r="M33" s="42"/>
    </row>
    <row r="34" spans="2:13" ht="14.25" customHeight="1" thickBot="1">
      <c r="B34" s="40"/>
      <c r="C34" s="236">
        <v>208</v>
      </c>
      <c r="D34" s="275" t="s">
        <v>898</v>
      </c>
      <c r="E34" s="97"/>
      <c r="F34" s="98"/>
      <c r="G34" s="247">
        <f t="shared" si="4"/>
        <v>0</v>
      </c>
      <c r="H34" s="95"/>
      <c r="I34" s="95"/>
      <c r="J34" s="247">
        <f t="shared" si="5"/>
        <v>0</v>
      </c>
      <c r="K34" s="247">
        <f t="shared" si="6"/>
        <v>0</v>
      </c>
      <c r="L34" s="248" t="str">
        <f t="shared" si="7"/>
        <v/>
      </c>
      <c r="M34" s="42"/>
    </row>
    <row r="35" spans="2:13" ht="14.25" customHeight="1" thickBot="1">
      <c r="B35" s="40"/>
      <c r="C35" s="236">
        <v>20</v>
      </c>
      <c r="D35" s="266" t="s">
        <v>854</v>
      </c>
      <c r="E35" s="267">
        <f>SUM(E29:E34)</f>
        <v>0</v>
      </c>
      <c r="F35" s="245">
        <f>SUM(F29:F34)</f>
        <v>0</v>
      </c>
      <c r="G35" s="245">
        <f t="shared" si="4"/>
        <v>0</v>
      </c>
      <c r="H35" s="245">
        <f>SUM(H29:H34)</f>
        <v>0</v>
      </c>
      <c r="I35" s="245">
        <f>SUM(I29:I34)</f>
        <v>0</v>
      </c>
      <c r="J35" s="245">
        <f t="shared" si="5"/>
        <v>0</v>
      </c>
      <c r="K35" s="245">
        <f t="shared" si="6"/>
        <v>0</v>
      </c>
      <c r="L35" s="246" t="str">
        <f t="shared" si="7"/>
        <v/>
      </c>
      <c r="M35" s="42"/>
    </row>
    <row r="36" spans="2:13" ht="14.25" customHeight="1" thickBot="1">
      <c r="B36" s="60"/>
      <c r="C36" s="311"/>
      <c r="D36" s="62"/>
      <c r="E36" s="62"/>
      <c r="F36" s="62"/>
      <c r="G36" s="62"/>
      <c r="H36" s="62"/>
      <c r="I36" s="62"/>
      <c r="J36" s="62"/>
      <c r="K36" s="62"/>
      <c r="L36" s="62"/>
      <c r="M36" s="63"/>
    </row>
  </sheetData>
  <sheetProtection sheet="1" objects="1" scenarios="1" selectLockedCells="1"/>
  <mergeCells count="9">
    <mergeCell ref="C6:D6"/>
    <mergeCell ref="B2:M2"/>
    <mergeCell ref="E4:E5"/>
    <mergeCell ref="F4:F5"/>
    <mergeCell ref="G4:G5"/>
    <mergeCell ref="H4:H5"/>
    <mergeCell ref="I4:I5"/>
    <mergeCell ref="J4:J5"/>
    <mergeCell ref="K4:L4"/>
  </mergeCells>
  <phoneticPr fontId="0" type="noConversion"/>
  <printOptions horizontalCentered="1" verticalCentered="1"/>
  <pageMargins left="0" right="0" top="0.19685039370078741" bottom="0" header="0.19685039370078741" footer="0.19685039370078741"/>
  <pageSetup paperSize="9" scale="87" orientation="landscape" horizontalDpi="300" verticalDpi="300" r:id="rId1"/>
  <headerFooter alignWithMargins="0">
    <oddFooter>&amp;R&amp;"Times New Roman,Normal"-14-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B2:I147"/>
  <sheetViews>
    <sheetView workbookViewId="0">
      <selection activeCell="D1" sqref="D1"/>
    </sheetView>
  </sheetViews>
  <sheetFormatPr baseColWidth="10" defaultColWidth="11.5703125" defaultRowHeight="12.75"/>
  <cols>
    <col min="1" max="1" width="1.85546875" style="37" customWidth="1"/>
    <col min="2" max="2" width="54.42578125" style="37" customWidth="1"/>
    <col min="3" max="4" width="11.5703125" style="37"/>
    <col min="5" max="5" width="2.5703125" style="37" customWidth="1"/>
    <col min="6" max="6" width="22" style="37" customWidth="1"/>
    <col min="7" max="7" width="2.42578125" style="37" customWidth="1"/>
    <col min="8" max="8" width="48.42578125" style="37" customWidth="1"/>
    <col min="9" max="9" width="23.140625" style="37" customWidth="1"/>
    <col min="10" max="10" width="20.5703125" style="37" customWidth="1"/>
    <col min="11" max="16384" width="11.5703125" style="37"/>
  </cols>
  <sheetData>
    <row r="2" spans="2:9" ht="13.5" thickBot="1">
      <c r="H2" s="224"/>
      <c r="I2" s="224"/>
    </row>
    <row r="3" spans="2:9" ht="13.5" thickBot="1">
      <c r="B3" s="225" t="s">
        <v>208</v>
      </c>
      <c r="C3" s="226"/>
      <c r="D3" s="226"/>
      <c r="E3" s="226"/>
      <c r="F3" s="226"/>
      <c r="G3" s="226"/>
      <c r="H3" s="224"/>
      <c r="I3" s="224"/>
    </row>
    <row r="4" spans="2:9">
      <c r="F4" s="224"/>
      <c r="G4" s="224"/>
      <c r="H4" s="224"/>
      <c r="I4" s="224"/>
    </row>
    <row r="5" spans="2:9">
      <c r="B5" s="227" t="s">
        <v>209</v>
      </c>
      <c r="C5" s="1073"/>
      <c r="F5" s="224"/>
      <c r="G5" s="224"/>
    </row>
    <row r="6" spans="2:9">
      <c r="B6" s="227" t="s">
        <v>210</v>
      </c>
      <c r="C6" s="1073"/>
      <c r="F6" s="224"/>
      <c r="G6" s="224"/>
    </row>
    <row r="7" spans="2:9">
      <c r="B7" s="227" t="s">
        <v>211</v>
      </c>
      <c r="C7" s="1073"/>
      <c r="F7" s="224"/>
      <c r="G7" s="224"/>
    </row>
    <row r="8" spans="2:9">
      <c r="B8" s="227" t="s">
        <v>212</v>
      </c>
      <c r="C8" s="1073"/>
      <c r="F8" s="224"/>
      <c r="G8" s="224"/>
    </row>
    <row r="9" spans="2:9">
      <c r="B9" s="227" t="s">
        <v>213</v>
      </c>
      <c r="C9" s="1073"/>
      <c r="F9" s="224"/>
      <c r="G9" s="224"/>
    </row>
    <row r="10" spans="2:9">
      <c r="B10" s="227" t="s">
        <v>214</v>
      </c>
      <c r="C10" s="1073"/>
      <c r="F10" s="224"/>
      <c r="G10" s="224"/>
    </row>
    <row r="11" spans="2:9">
      <c r="B11" s="227" t="s">
        <v>215</v>
      </c>
      <c r="C11" s="1073"/>
      <c r="F11" s="224"/>
      <c r="G11" s="224"/>
    </row>
    <row r="12" spans="2:9">
      <c r="B12" s="227" t="s">
        <v>216</v>
      </c>
      <c r="C12" s="1073"/>
      <c r="F12" s="224"/>
      <c r="G12" s="224"/>
    </row>
    <row r="13" spans="2:9">
      <c r="B13" s="227" t="s">
        <v>217</v>
      </c>
      <c r="C13" s="1073"/>
      <c r="F13" s="224"/>
      <c r="G13" s="224"/>
    </row>
    <row r="14" spans="2:9">
      <c r="B14" s="227" t="s">
        <v>218</v>
      </c>
      <c r="C14" s="1073"/>
      <c r="F14" s="224"/>
      <c r="G14" s="224"/>
    </row>
    <row r="15" spans="2:9">
      <c r="B15" s="227" t="s">
        <v>219</v>
      </c>
      <c r="C15" s="1073"/>
      <c r="F15" s="224"/>
      <c r="G15" s="224"/>
    </row>
    <row r="16" spans="2:9">
      <c r="B16" s="227" t="s">
        <v>220</v>
      </c>
      <c r="C16" s="1073"/>
      <c r="F16" s="224"/>
      <c r="G16" s="224"/>
    </row>
    <row r="17" spans="2:7">
      <c r="B17" s="227" t="s">
        <v>221</v>
      </c>
      <c r="C17" s="1073"/>
      <c r="F17" s="224"/>
      <c r="G17" s="224"/>
    </row>
    <row r="18" spans="2:7">
      <c r="B18" s="227" t="s">
        <v>222</v>
      </c>
      <c r="C18" s="1073"/>
      <c r="F18" s="224"/>
      <c r="G18" s="224"/>
    </row>
    <row r="19" spans="2:7">
      <c r="B19" s="227" t="s">
        <v>223</v>
      </c>
      <c r="C19" s="1073"/>
      <c r="F19" s="224"/>
      <c r="G19" s="224"/>
    </row>
    <row r="20" spans="2:7">
      <c r="B20" s="227" t="s">
        <v>224</v>
      </c>
      <c r="C20" s="1073"/>
      <c r="F20" s="224"/>
      <c r="G20" s="224"/>
    </row>
    <row r="21" spans="2:7">
      <c r="B21" s="227" t="s">
        <v>225</v>
      </c>
      <c r="C21" s="1073"/>
      <c r="F21" s="224"/>
      <c r="G21" s="224"/>
    </row>
    <row r="22" spans="2:7">
      <c r="B22" s="227" t="s">
        <v>226</v>
      </c>
      <c r="C22" s="1073"/>
      <c r="F22" s="224"/>
      <c r="G22" s="224"/>
    </row>
    <row r="23" spans="2:7">
      <c r="B23" s="227" t="s">
        <v>227</v>
      </c>
      <c r="C23" s="1073"/>
      <c r="F23" s="224"/>
      <c r="G23" s="224"/>
    </row>
    <row r="24" spans="2:7">
      <c r="B24" s="227" t="s">
        <v>228</v>
      </c>
      <c r="C24" s="1073"/>
      <c r="F24" s="224"/>
      <c r="G24" s="224"/>
    </row>
    <row r="25" spans="2:7">
      <c r="B25" s="227" t="s">
        <v>229</v>
      </c>
      <c r="C25" s="1073"/>
      <c r="F25" s="224"/>
      <c r="G25" s="224"/>
    </row>
    <row r="26" spans="2:7">
      <c r="B26" s="227" t="s">
        <v>230</v>
      </c>
      <c r="C26" s="1073"/>
      <c r="F26" s="224"/>
      <c r="G26" s="224"/>
    </row>
    <row r="27" spans="2:7">
      <c r="B27" s="227" t="s">
        <v>231</v>
      </c>
      <c r="C27" s="1073"/>
      <c r="F27" s="224"/>
      <c r="G27" s="224"/>
    </row>
    <row r="28" spans="2:7">
      <c r="B28" s="227" t="s">
        <v>232</v>
      </c>
      <c r="C28" s="1073"/>
      <c r="F28" s="224"/>
      <c r="G28" s="224"/>
    </row>
    <row r="29" spans="2:7">
      <c r="B29" s="227" t="s">
        <v>233</v>
      </c>
      <c r="C29" s="1073"/>
      <c r="F29" s="224"/>
      <c r="G29" s="224"/>
    </row>
    <row r="30" spans="2:7">
      <c r="B30" s="227" t="s">
        <v>234</v>
      </c>
      <c r="C30" s="1073"/>
      <c r="F30" s="224"/>
      <c r="G30" s="224"/>
    </row>
    <row r="31" spans="2:7">
      <c r="B31" s="227" t="s">
        <v>235</v>
      </c>
      <c r="C31" s="1073"/>
      <c r="F31" s="224"/>
      <c r="G31" s="224"/>
    </row>
    <row r="32" spans="2:7">
      <c r="B32" s="227" t="s">
        <v>236</v>
      </c>
      <c r="C32" s="1073"/>
      <c r="F32" s="224"/>
      <c r="G32" s="224"/>
    </row>
    <row r="33" spans="2:7">
      <c r="B33" s="227" t="s">
        <v>237</v>
      </c>
      <c r="C33" s="1073"/>
      <c r="F33" s="224"/>
      <c r="G33" s="224"/>
    </row>
    <row r="34" spans="2:7">
      <c r="B34" s="227" t="s">
        <v>238</v>
      </c>
      <c r="C34" s="1073"/>
      <c r="F34" s="224"/>
      <c r="G34" s="224"/>
    </row>
    <row r="35" spans="2:7">
      <c r="B35" s="228" t="s">
        <v>239</v>
      </c>
      <c r="C35" s="1073"/>
      <c r="F35" s="224"/>
      <c r="G35" s="224"/>
    </row>
    <row r="36" spans="2:7">
      <c r="B36" s="227" t="s">
        <v>240</v>
      </c>
      <c r="C36" s="1073"/>
      <c r="F36" s="224"/>
      <c r="G36" s="224"/>
    </row>
    <row r="37" spans="2:7">
      <c r="B37" s="227" t="s">
        <v>241</v>
      </c>
      <c r="C37" s="1073"/>
      <c r="F37" s="224"/>
      <c r="G37" s="224"/>
    </row>
    <row r="38" spans="2:7">
      <c r="B38" s="227" t="s">
        <v>242</v>
      </c>
      <c r="C38" s="1073"/>
      <c r="F38" s="224"/>
      <c r="G38" s="224"/>
    </row>
    <row r="39" spans="2:7">
      <c r="B39" s="227" t="s">
        <v>243</v>
      </c>
      <c r="C39" s="1073"/>
      <c r="F39" s="224"/>
      <c r="G39" s="224"/>
    </row>
    <row r="40" spans="2:7">
      <c r="B40" s="227" t="s">
        <v>244</v>
      </c>
      <c r="C40" s="1073"/>
      <c r="F40" s="224"/>
      <c r="G40" s="224"/>
    </row>
    <row r="41" spans="2:7">
      <c r="B41" s="227" t="s">
        <v>245</v>
      </c>
      <c r="C41" s="1073"/>
      <c r="F41" s="224"/>
      <c r="G41" s="224"/>
    </row>
    <row r="42" spans="2:7">
      <c r="B42" s="227" t="s">
        <v>246</v>
      </c>
      <c r="C42" s="1073"/>
      <c r="F42" s="224"/>
      <c r="G42" s="224"/>
    </row>
    <row r="43" spans="2:7">
      <c r="B43" s="227" t="s">
        <v>247</v>
      </c>
      <c r="C43" s="1073"/>
      <c r="F43" s="224"/>
      <c r="G43" s="224"/>
    </row>
    <row r="44" spans="2:7">
      <c r="B44" s="227" t="s">
        <v>248</v>
      </c>
      <c r="C44" s="1073"/>
      <c r="F44" s="224"/>
      <c r="G44" s="224"/>
    </row>
    <row r="45" spans="2:7">
      <c r="B45" s="227" t="s">
        <v>249</v>
      </c>
      <c r="C45" s="1073"/>
      <c r="F45" s="224"/>
      <c r="G45" s="224"/>
    </row>
    <row r="46" spans="2:7">
      <c r="B46" s="227" t="s">
        <v>250</v>
      </c>
      <c r="C46" s="1073"/>
      <c r="F46" s="224"/>
      <c r="G46" s="224"/>
    </row>
    <row r="47" spans="2:7">
      <c r="B47" s="227" t="s">
        <v>251</v>
      </c>
      <c r="C47" s="1073"/>
      <c r="F47" s="224"/>
      <c r="G47" s="224"/>
    </row>
    <row r="48" spans="2:7">
      <c r="B48" s="227" t="s">
        <v>252</v>
      </c>
      <c r="C48" s="1073"/>
      <c r="F48" s="224"/>
      <c r="G48" s="224"/>
    </row>
    <row r="49" spans="2:7">
      <c r="B49" s="227" t="s">
        <v>253</v>
      </c>
      <c r="C49" s="1073"/>
      <c r="F49" s="224"/>
      <c r="G49" s="224"/>
    </row>
    <row r="50" spans="2:7">
      <c r="B50" s="227" t="s">
        <v>254</v>
      </c>
      <c r="C50" s="1073"/>
      <c r="F50" s="224"/>
      <c r="G50" s="224"/>
    </row>
    <row r="51" spans="2:7">
      <c r="B51" s="227" t="s">
        <v>255</v>
      </c>
      <c r="C51" s="1073"/>
      <c r="F51" s="224"/>
      <c r="G51" s="224"/>
    </row>
    <row r="52" spans="2:7">
      <c r="B52" s="228" t="s">
        <v>239</v>
      </c>
      <c r="C52" s="1073"/>
      <c r="F52" s="224"/>
      <c r="G52" s="224"/>
    </row>
    <row r="53" spans="2:7">
      <c r="B53" s="227" t="s">
        <v>256</v>
      </c>
      <c r="C53" s="1073"/>
      <c r="F53" s="224"/>
      <c r="G53" s="224"/>
    </row>
    <row r="54" spans="2:7">
      <c r="B54" s="227" t="s">
        <v>257</v>
      </c>
      <c r="C54" s="1073"/>
      <c r="F54" s="224"/>
      <c r="G54" s="224"/>
    </row>
    <row r="55" spans="2:7">
      <c r="B55" s="227" t="s">
        <v>258</v>
      </c>
      <c r="C55" s="1073"/>
      <c r="F55" s="224"/>
      <c r="G55" s="224"/>
    </row>
    <row r="56" spans="2:7">
      <c r="B56" s="227" t="s">
        <v>259</v>
      </c>
      <c r="C56" s="1073"/>
      <c r="F56" s="224"/>
      <c r="G56" s="224"/>
    </row>
    <row r="57" spans="2:7">
      <c r="B57" s="227" t="s">
        <v>260</v>
      </c>
      <c r="C57" s="1073"/>
      <c r="F57" s="224"/>
      <c r="G57" s="224"/>
    </row>
    <row r="58" spans="2:7">
      <c r="B58" s="227" t="s">
        <v>261</v>
      </c>
      <c r="C58" s="1073"/>
      <c r="F58" s="224"/>
      <c r="G58" s="224"/>
    </row>
    <row r="59" spans="2:7">
      <c r="B59" s="227" t="s">
        <v>262</v>
      </c>
      <c r="C59" s="1073"/>
      <c r="F59" s="224"/>
      <c r="G59" s="224"/>
    </row>
    <row r="60" spans="2:7">
      <c r="B60" s="227" t="s">
        <v>263</v>
      </c>
      <c r="C60" s="1073"/>
      <c r="F60" s="224"/>
      <c r="G60" s="224"/>
    </row>
    <row r="61" spans="2:7">
      <c r="B61" s="227" t="s">
        <v>264</v>
      </c>
      <c r="C61" s="1073"/>
      <c r="F61" s="224"/>
      <c r="G61" s="224"/>
    </row>
    <row r="62" spans="2:7">
      <c r="B62" s="227" t="s">
        <v>265</v>
      </c>
      <c r="C62" s="1073"/>
      <c r="F62" s="224"/>
      <c r="G62" s="224"/>
    </row>
    <row r="63" spans="2:7">
      <c r="B63" s="228" t="s">
        <v>239</v>
      </c>
      <c r="C63" s="1073"/>
      <c r="F63" s="224"/>
      <c r="G63" s="224"/>
    </row>
    <row r="64" spans="2:7">
      <c r="B64" s="227" t="s">
        <v>266</v>
      </c>
      <c r="C64" s="1073"/>
      <c r="F64" s="224"/>
      <c r="G64" s="224"/>
    </row>
    <row r="65" spans="2:7" ht="13.5" thickBot="1">
      <c r="F65" s="224"/>
      <c r="G65" s="224"/>
    </row>
    <row r="66" spans="2:7" ht="13.5" thickBot="1">
      <c r="B66" s="1077" t="s">
        <v>267</v>
      </c>
      <c r="C66" s="1078"/>
      <c r="D66" s="226"/>
      <c r="E66" s="226"/>
      <c r="F66" s="229"/>
      <c r="G66" s="229"/>
    </row>
    <row r="67" spans="2:7">
      <c r="F67" s="224"/>
      <c r="G67" s="224"/>
    </row>
    <row r="68" spans="2:7">
      <c r="B68" s="37" t="s">
        <v>268</v>
      </c>
      <c r="C68" s="230">
        <v>51</v>
      </c>
      <c r="F68" s="224"/>
      <c r="G68" s="224"/>
    </row>
    <row r="69" spans="2:7">
      <c r="B69" s="37" t="s">
        <v>269</v>
      </c>
      <c r="C69" s="230">
        <v>66</v>
      </c>
      <c r="F69" s="224"/>
      <c r="G69" s="224"/>
    </row>
    <row r="70" spans="2:7">
      <c r="B70" s="37" t="s">
        <v>270</v>
      </c>
      <c r="C70" s="230" t="s">
        <v>271</v>
      </c>
      <c r="F70" s="224"/>
      <c r="G70" s="224"/>
    </row>
    <row r="71" spans="2:7">
      <c r="B71" s="37" t="s">
        <v>272</v>
      </c>
      <c r="C71" s="231" t="s">
        <v>273</v>
      </c>
      <c r="F71" s="224"/>
      <c r="G71" s="224"/>
    </row>
    <row r="72" spans="2:7">
      <c r="B72" s="37" t="s">
        <v>274</v>
      </c>
      <c r="C72" s="231" t="s">
        <v>275</v>
      </c>
      <c r="F72" s="224"/>
      <c r="G72" s="224"/>
    </row>
    <row r="73" spans="2:7">
      <c r="B73" s="37" t="s">
        <v>276</v>
      </c>
      <c r="C73" s="231" t="s">
        <v>277</v>
      </c>
      <c r="F73" s="224"/>
      <c r="G73" s="224"/>
    </row>
    <row r="74" spans="2:7">
      <c r="B74" s="37" t="s">
        <v>278</v>
      </c>
      <c r="C74" s="231" t="s">
        <v>278</v>
      </c>
      <c r="F74" s="224"/>
      <c r="G74" s="224"/>
    </row>
    <row r="75" spans="2:7">
      <c r="B75" s="231" t="s">
        <v>271</v>
      </c>
      <c r="C75" s="232">
        <v>65</v>
      </c>
      <c r="F75" s="224"/>
      <c r="G75" s="224"/>
    </row>
    <row r="76" spans="2:7">
      <c r="B76" s="231" t="s">
        <v>271</v>
      </c>
      <c r="C76" s="37" t="s">
        <v>279</v>
      </c>
      <c r="F76" s="224"/>
      <c r="G76" s="224"/>
    </row>
    <row r="77" spans="2:7">
      <c r="B77" s="231" t="s">
        <v>271</v>
      </c>
      <c r="C77" s="37" t="s">
        <v>280</v>
      </c>
      <c r="F77" s="224"/>
      <c r="G77" s="224"/>
    </row>
    <row r="78" spans="2:7">
      <c r="B78" s="231" t="s">
        <v>271</v>
      </c>
      <c r="C78" s="37" t="s">
        <v>281</v>
      </c>
      <c r="F78" s="224"/>
      <c r="G78" s="224"/>
    </row>
    <row r="79" spans="2:7">
      <c r="B79" s="231" t="s">
        <v>271</v>
      </c>
      <c r="C79" s="37" t="s">
        <v>282</v>
      </c>
      <c r="F79" s="224"/>
      <c r="G79" s="224"/>
    </row>
    <row r="80" spans="2:7">
      <c r="B80" s="231" t="s">
        <v>271</v>
      </c>
      <c r="C80" s="37" t="s">
        <v>283</v>
      </c>
      <c r="F80" s="224"/>
      <c r="G80" s="224"/>
    </row>
    <row r="81" spans="2:7">
      <c r="B81" s="231" t="s">
        <v>271</v>
      </c>
      <c r="C81" s="37" t="s">
        <v>284</v>
      </c>
      <c r="F81" s="224"/>
      <c r="G81" s="224"/>
    </row>
    <row r="82" spans="2:7">
      <c r="B82" s="231" t="s">
        <v>271</v>
      </c>
      <c r="C82" s="37" t="s">
        <v>285</v>
      </c>
      <c r="F82" s="224"/>
      <c r="G82" s="224"/>
    </row>
    <row r="83" spans="2:7">
      <c r="F83" s="224"/>
      <c r="G83" s="224"/>
    </row>
    <row r="84" spans="2:7">
      <c r="F84" s="224"/>
      <c r="G84" s="224"/>
    </row>
    <row r="85" spans="2:7">
      <c r="F85" s="224"/>
      <c r="G85" s="224"/>
    </row>
    <row r="86" spans="2:7">
      <c r="F86" s="224"/>
      <c r="G86" s="224"/>
    </row>
    <row r="87" spans="2:7">
      <c r="F87" s="224"/>
      <c r="G87" s="224"/>
    </row>
    <row r="88" spans="2:7">
      <c r="F88" s="224"/>
      <c r="G88" s="224"/>
    </row>
    <row r="89" spans="2:7">
      <c r="F89" s="224"/>
      <c r="G89" s="224"/>
    </row>
    <row r="90" spans="2:7">
      <c r="F90" s="224"/>
      <c r="G90" s="224"/>
    </row>
    <row r="91" spans="2:7">
      <c r="F91" s="224"/>
      <c r="G91" s="224"/>
    </row>
    <row r="92" spans="2:7">
      <c r="F92" s="224"/>
      <c r="G92" s="224"/>
    </row>
    <row r="93" spans="2:7">
      <c r="F93" s="224"/>
      <c r="G93" s="224"/>
    </row>
    <row r="94" spans="2:7">
      <c r="F94" s="224"/>
      <c r="G94" s="224"/>
    </row>
    <row r="95" spans="2:7">
      <c r="F95" s="224"/>
      <c r="G95" s="224"/>
    </row>
    <row r="96" spans="2:7">
      <c r="F96" s="224"/>
      <c r="G96" s="224"/>
    </row>
    <row r="97" spans="6:7">
      <c r="F97" s="224"/>
      <c r="G97" s="224"/>
    </row>
    <row r="98" spans="6:7">
      <c r="F98" s="224"/>
      <c r="G98" s="224"/>
    </row>
    <row r="99" spans="6:7">
      <c r="F99" s="224"/>
      <c r="G99" s="224"/>
    </row>
    <row r="100" spans="6:7">
      <c r="F100" s="224"/>
      <c r="G100" s="224"/>
    </row>
    <row r="101" spans="6:7">
      <c r="F101" s="224"/>
      <c r="G101" s="224"/>
    </row>
    <row r="102" spans="6:7">
      <c r="F102" s="224"/>
      <c r="G102" s="224"/>
    </row>
    <row r="103" spans="6:7">
      <c r="F103" s="224"/>
      <c r="G103" s="224"/>
    </row>
    <row r="104" spans="6:7">
      <c r="F104" s="224"/>
      <c r="G104" s="224"/>
    </row>
    <row r="105" spans="6:7">
      <c r="F105" s="224"/>
      <c r="G105" s="224"/>
    </row>
    <row r="106" spans="6:7">
      <c r="F106" s="224"/>
      <c r="G106" s="224"/>
    </row>
    <row r="146" spans="8:9">
      <c r="H146" s="224"/>
      <c r="I146" s="224"/>
    </row>
    <row r="147" spans="8:9">
      <c r="H147" s="224"/>
      <c r="I147" s="224"/>
    </row>
  </sheetData>
  <sheetProtection sheet="1" objects="1" scenarios="1"/>
  <dataConsolidate/>
  <mergeCells count="1">
    <mergeCell ref="B66:C66"/>
  </mergeCells>
  <phoneticPr fontId="23"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1111111">
    <pageSetUpPr fitToPage="1"/>
  </sheetPr>
  <dimension ref="B1:M29"/>
  <sheetViews>
    <sheetView workbookViewId="0">
      <selection activeCell="E7" sqref="E7"/>
    </sheetView>
  </sheetViews>
  <sheetFormatPr baseColWidth="10" defaultColWidth="11.42578125" defaultRowHeight="12.75"/>
  <cols>
    <col min="1" max="1" width="2.140625" style="38" customWidth="1"/>
    <col min="2" max="2" width="1" style="38" customWidth="1"/>
    <col min="3" max="3" width="7.140625" style="38" customWidth="1"/>
    <col min="4" max="4" width="59.140625" style="38" customWidth="1"/>
    <col min="5" max="12" width="12.5703125" style="38" customWidth="1"/>
    <col min="13" max="13" width="1.140625" style="38" customWidth="1"/>
    <col min="14" max="16384" width="11.42578125" style="38"/>
  </cols>
  <sheetData>
    <row r="1" spans="2:13" ht="11.25" customHeight="1" thickBot="1"/>
    <row r="2" spans="2:13" ht="32.25" customHeight="1" thickBot="1">
      <c r="B2" s="1142" t="s">
        <v>961</v>
      </c>
      <c r="C2" s="1143"/>
      <c r="D2" s="1143"/>
      <c r="E2" s="1143"/>
      <c r="F2" s="1143"/>
      <c r="G2" s="1143"/>
      <c r="H2" s="1143"/>
      <c r="I2" s="1143"/>
      <c r="J2" s="1143"/>
      <c r="K2" s="1143"/>
      <c r="L2" s="1143"/>
      <c r="M2" s="1144"/>
    </row>
    <row r="3" spans="2:13" ht="14.25" customHeight="1" thickBot="1">
      <c r="B3" s="71"/>
      <c r="C3" s="261"/>
      <c r="D3" s="262"/>
      <c r="E3" s="263"/>
      <c r="F3" s="263"/>
      <c r="G3" s="263"/>
      <c r="H3" s="263"/>
      <c r="I3" s="263"/>
      <c r="J3" s="263"/>
      <c r="K3" s="263"/>
      <c r="L3" s="263"/>
      <c r="M3" s="74"/>
    </row>
    <row r="4" spans="2:13" ht="18" customHeight="1">
      <c r="B4" s="40"/>
      <c r="C4" s="264"/>
      <c r="D4" s="265"/>
      <c r="E4" s="1147" t="s">
        <v>784</v>
      </c>
      <c r="F4" s="1149" t="s">
        <v>842</v>
      </c>
      <c r="G4" s="1149" t="s">
        <v>786</v>
      </c>
      <c r="H4" s="1152" t="s">
        <v>950</v>
      </c>
      <c r="I4" s="1149" t="s">
        <v>951</v>
      </c>
      <c r="J4" s="1149" t="s">
        <v>845</v>
      </c>
      <c r="K4" s="1149" t="s">
        <v>788</v>
      </c>
      <c r="L4" s="1151"/>
      <c r="M4" s="42"/>
    </row>
    <row r="5" spans="2:13" ht="61.5" customHeight="1" thickBot="1">
      <c r="B5" s="40"/>
      <c r="C5" s="264"/>
      <c r="D5" s="265"/>
      <c r="E5" s="1148"/>
      <c r="F5" s="1150"/>
      <c r="G5" s="1150"/>
      <c r="H5" s="1153"/>
      <c r="I5" s="1150"/>
      <c r="J5" s="1150"/>
      <c r="K5" s="1047" t="s">
        <v>789</v>
      </c>
      <c r="L5" s="535" t="s">
        <v>724</v>
      </c>
      <c r="M5" s="42"/>
    </row>
    <row r="6" spans="2:13" ht="14.25" customHeight="1" thickBot="1">
      <c r="B6" s="40"/>
      <c r="C6" s="1105" t="s">
        <v>962</v>
      </c>
      <c r="D6" s="1146"/>
      <c r="E6" s="305" t="s">
        <v>726</v>
      </c>
      <c r="F6" s="305" t="s">
        <v>727</v>
      </c>
      <c r="G6" s="305" t="s">
        <v>791</v>
      </c>
      <c r="H6" s="305" t="s">
        <v>748</v>
      </c>
      <c r="I6" s="305" t="s">
        <v>750</v>
      </c>
      <c r="J6" s="305" t="s">
        <v>847</v>
      </c>
      <c r="K6" s="305" t="s">
        <v>848</v>
      </c>
      <c r="L6" s="305" t="s">
        <v>849</v>
      </c>
      <c r="M6" s="42"/>
    </row>
    <row r="7" spans="2:13" ht="14.25" customHeight="1">
      <c r="B7" s="40"/>
      <c r="C7" s="236">
        <v>211</v>
      </c>
      <c r="D7" s="272" t="s">
        <v>901</v>
      </c>
      <c r="E7" s="103"/>
      <c r="F7" s="92"/>
      <c r="G7" s="237">
        <f>E7+F7</f>
        <v>0</v>
      </c>
      <c r="H7" s="92"/>
      <c r="I7" s="92"/>
      <c r="J7" s="237">
        <f>H7-I7</f>
        <v>0</v>
      </c>
      <c r="K7" s="237">
        <f>J7-G7</f>
        <v>0</v>
      </c>
      <c r="L7" s="238" t="str">
        <f>IF(G7=0,"",K7/G7)</f>
        <v/>
      </c>
      <c r="M7" s="42"/>
    </row>
    <row r="8" spans="2:13" ht="14.25" customHeight="1">
      <c r="B8" s="40"/>
      <c r="C8" s="236">
        <v>212</v>
      </c>
      <c r="D8" s="286" t="s">
        <v>902</v>
      </c>
      <c r="E8" s="101"/>
      <c r="F8" s="95"/>
      <c r="G8" s="247">
        <f t="shared" ref="G8:G28" si="0">E8+F8</f>
        <v>0</v>
      </c>
      <c r="H8" s="95"/>
      <c r="I8" s="95"/>
      <c r="J8" s="247">
        <f t="shared" ref="J8:J28" si="1">H8-I8</f>
        <v>0</v>
      </c>
      <c r="K8" s="247">
        <f t="shared" ref="K8:K28" si="2">J8-G8</f>
        <v>0</v>
      </c>
      <c r="L8" s="248" t="str">
        <f t="shared" ref="L8:L28" si="3">IF(G8=0,"",K8/G8)</f>
        <v/>
      </c>
      <c r="M8" s="42"/>
    </row>
    <row r="9" spans="2:13" ht="14.25" customHeight="1">
      <c r="B9" s="40"/>
      <c r="C9" s="236">
        <v>213</v>
      </c>
      <c r="D9" s="286" t="s">
        <v>903</v>
      </c>
      <c r="E9" s="101"/>
      <c r="F9" s="95"/>
      <c r="G9" s="247">
        <f t="shared" si="0"/>
        <v>0</v>
      </c>
      <c r="H9" s="95"/>
      <c r="I9" s="95"/>
      <c r="J9" s="247">
        <f t="shared" si="1"/>
        <v>0</v>
      </c>
      <c r="K9" s="247">
        <f t="shared" si="2"/>
        <v>0</v>
      </c>
      <c r="L9" s="248" t="str">
        <f t="shared" si="3"/>
        <v/>
      </c>
      <c r="M9" s="42"/>
    </row>
    <row r="10" spans="2:13" ht="14.25" customHeight="1">
      <c r="B10" s="40"/>
      <c r="C10" s="236">
        <v>214</v>
      </c>
      <c r="D10" s="286" t="s">
        <v>904</v>
      </c>
      <c r="E10" s="101"/>
      <c r="F10" s="95"/>
      <c r="G10" s="247">
        <f t="shared" si="0"/>
        <v>0</v>
      </c>
      <c r="H10" s="95"/>
      <c r="I10" s="95"/>
      <c r="J10" s="247">
        <f t="shared" si="1"/>
        <v>0</v>
      </c>
      <c r="K10" s="247">
        <f t="shared" si="2"/>
        <v>0</v>
      </c>
      <c r="L10" s="248" t="str">
        <f t="shared" si="3"/>
        <v/>
      </c>
      <c r="M10" s="42"/>
    </row>
    <row r="11" spans="2:13" ht="14.25" customHeight="1">
      <c r="B11" s="40"/>
      <c r="C11" s="236">
        <v>215</v>
      </c>
      <c r="D11" s="286" t="s">
        <v>913</v>
      </c>
      <c r="E11" s="101"/>
      <c r="F11" s="95"/>
      <c r="G11" s="247">
        <f t="shared" si="0"/>
        <v>0</v>
      </c>
      <c r="H11" s="95"/>
      <c r="I11" s="95"/>
      <c r="J11" s="247">
        <f t="shared" si="1"/>
        <v>0</v>
      </c>
      <c r="K11" s="247">
        <f t="shared" si="2"/>
        <v>0</v>
      </c>
      <c r="L11" s="248" t="str">
        <f t="shared" si="3"/>
        <v/>
      </c>
      <c r="M11" s="42"/>
    </row>
    <row r="12" spans="2:13" ht="14.25" customHeight="1">
      <c r="B12" s="40"/>
      <c r="C12" s="236">
        <v>216</v>
      </c>
      <c r="D12" s="286" t="s">
        <v>906</v>
      </c>
      <c r="E12" s="101"/>
      <c r="F12" s="95"/>
      <c r="G12" s="247">
        <f t="shared" si="0"/>
        <v>0</v>
      </c>
      <c r="H12" s="95"/>
      <c r="I12" s="95"/>
      <c r="J12" s="247">
        <f t="shared" si="1"/>
        <v>0</v>
      </c>
      <c r="K12" s="247">
        <f t="shared" si="2"/>
        <v>0</v>
      </c>
      <c r="L12" s="248" t="str">
        <f t="shared" si="3"/>
        <v/>
      </c>
      <c r="M12" s="42"/>
    </row>
    <row r="13" spans="2:13" ht="14.25" customHeight="1">
      <c r="B13" s="40"/>
      <c r="C13" s="236">
        <v>2181</v>
      </c>
      <c r="D13" s="286" t="s">
        <v>907</v>
      </c>
      <c r="E13" s="101"/>
      <c r="F13" s="95"/>
      <c r="G13" s="247">
        <f t="shared" si="0"/>
        <v>0</v>
      </c>
      <c r="H13" s="95"/>
      <c r="I13" s="95"/>
      <c r="J13" s="247">
        <f t="shared" si="1"/>
        <v>0</v>
      </c>
      <c r="K13" s="247">
        <f t="shared" si="2"/>
        <v>0</v>
      </c>
      <c r="L13" s="248" t="str">
        <f t="shared" si="3"/>
        <v/>
      </c>
      <c r="M13" s="42"/>
    </row>
    <row r="14" spans="2:13" ht="14.25" customHeight="1">
      <c r="B14" s="40"/>
      <c r="C14" s="236">
        <v>2182</v>
      </c>
      <c r="D14" s="286" t="s">
        <v>908</v>
      </c>
      <c r="E14" s="101"/>
      <c r="F14" s="95"/>
      <c r="G14" s="247">
        <f t="shared" si="0"/>
        <v>0</v>
      </c>
      <c r="H14" s="95"/>
      <c r="I14" s="95"/>
      <c r="J14" s="247">
        <f t="shared" si="1"/>
        <v>0</v>
      </c>
      <c r="K14" s="247">
        <f t="shared" si="2"/>
        <v>0</v>
      </c>
      <c r="L14" s="248" t="str">
        <f t="shared" si="3"/>
        <v/>
      </c>
      <c r="M14" s="42"/>
    </row>
    <row r="15" spans="2:13" ht="14.25" customHeight="1">
      <c r="B15" s="40"/>
      <c r="C15" s="236">
        <v>2183</v>
      </c>
      <c r="D15" s="286" t="s">
        <v>909</v>
      </c>
      <c r="E15" s="101"/>
      <c r="F15" s="95"/>
      <c r="G15" s="247">
        <f t="shared" si="0"/>
        <v>0</v>
      </c>
      <c r="H15" s="95"/>
      <c r="I15" s="95"/>
      <c r="J15" s="247">
        <f t="shared" si="1"/>
        <v>0</v>
      </c>
      <c r="K15" s="247">
        <f t="shared" si="2"/>
        <v>0</v>
      </c>
      <c r="L15" s="248" t="str">
        <f t="shared" si="3"/>
        <v/>
      </c>
      <c r="M15" s="42"/>
    </row>
    <row r="16" spans="2:13" ht="14.25" customHeight="1">
      <c r="B16" s="40"/>
      <c r="C16" s="236">
        <v>2184</v>
      </c>
      <c r="D16" s="286" t="s">
        <v>910</v>
      </c>
      <c r="E16" s="101"/>
      <c r="F16" s="95"/>
      <c r="G16" s="247">
        <f t="shared" si="0"/>
        <v>0</v>
      </c>
      <c r="H16" s="95"/>
      <c r="I16" s="95"/>
      <c r="J16" s="247">
        <f t="shared" si="1"/>
        <v>0</v>
      </c>
      <c r="K16" s="247">
        <f t="shared" si="2"/>
        <v>0</v>
      </c>
      <c r="L16" s="248" t="str">
        <f t="shared" si="3"/>
        <v/>
      </c>
      <c r="M16" s="42"/>
    </row>
    <row r="17" spans="2:13" ht="14.25" customHeight="1">
      <c r="B17" s="40"/>
      <c r="C17" s="236">
        <v>2185</v>
      </c>
      <c r="D17" s="286" t="s">
        <v>911</v>
      </c>
      <c r="E17" s="101"/>
      <c r="F17" s="95"/>
      <c r="G17" s="247">
        <f t="shared" si="0"/>
        <v>0</v>
      </c>
      <c r="H17" s="95"/>
      <c r="I17" s="95"/>
      <c r="J17" s="247">
        <f t="shared" si="1"/>
        <v>0</v>
      </c>
      <c r="K17" s="247">
        <f t="shared" si="2"/>
        <v>0</v>
      </c>
      <c r="L17" s="248" t="str">
        <f t="shared" si="3"/>
        <v/>
      </c>
      <c r="M17" s="42"/>
    </row>
    <row r="18" spans="2:13" ht="14.25" customHeight="1" thickBot="1">
      <c r="B18" s="40"/>
      <c r="C18" s="236">
        <v>2188</v>
      </c>
      <c r="D18" s="287" t="s">
        <v>912</v>
      </c>
      <c r="E18" s="101"/>
      <c r="F18" s="95"/>
      <c r="G18" s="247">
        <f t="shared" si="0"/>
        <v>0</v>
      </c>
      <c r="H18" s="95"/>
      <c r="I18" s="95"/>
      <c r="J18" s="247">
        <f t="shared" si="1"/>
        <v>0</v>
      </c>
      <c r="K18" s="247">
        <f t="shared" si="2"/>
        <v>0</v>
      </c>
      <c r="L18" s="248" t="str">
        <f t="shared" si="3"/>
        <v/>
      </c>
      <c r="M18" s="42"/>
    </row>
    <row r="19" spans="2:13" ht="14.25" customHeight="1" thickBot="1">
      <c r="B19" s="40"/>
      <c r="C19" s="236">
        <v>21</v>
      </c>
      <c r="D19" s="563" t="s">
        <v>854</v>
      </c>
      <c r="E19" s="267">
        <f>+SUM(E7:E18)</f>
        <v>0</v>
      </c>
      <c r="F19" s="245">
        <f>+SUM(F7:F18)</f>
        <v>0</v>
      </c>
      <c r="G19" s="245">
        <f t="shared" si="0"/>
        <v>0</v>
      </c>
      <c r="H19" s="245">
        <f>+SUM(H7:H18)</f>
        <v>0</v>
      </c>
      <c r="I19" s="245">
        <f>+SUM(I7:I18)</f>
        <v>0</v>
      </c>
      <c r="J19" s="245">
        <f t="shared" si="1"/>
        <v>0</v>
      </c>
      <c r="K19" s="245">
        <f t="shared" si="2"/>
        <v>0</v>
      </c>
      <c r="L19" s="246" t="str">
        <f t="shared" si="3"/>
        <v/>
      </c>
      <c r="M19" s="42"/>
    </row>
    <row r="20" spans="2:13" ht="14.25" customHeight="1">
      <c r="B20" s="40"/>
      <c r="C20" s="236">
        <v>221</v>
      </c>
      <c r="D20" s="272" t="s">
        <v>901</v>
      </c>
      <c r="E20" s="96"/>
      <c r="F20" s="92"/>
      <c r="G20" s="237">
        <f t="shared" si="0"/>
        <v>0</v>
      </c>
      <c r="H20" s="92"/>
      <c r="I20" s="92"/>
      <c r="J20" s="237">
        <f t="shared" si="1"/>
        <v>0</v>
      </c>
      <c r="K20" s="237">
        <f t="shared" si="2"/>
        <v>0</v>
      </c>
      <c r="L20" s="238" t="str">
        <f t="shared" si="3"/>
        <v/>
      </c>
      <c r="M20" s="42"/>
    </row>
    <row r="21" spans="2:13" ht="14.25" customHeight="1">
      <c r="B21" s="40"/>
      <c r="C21" s="236">
        <v>222</v>
      </c>
      <c r="D21" s="286" t="s">
        <v>963</v>
      </c>
      <c r="E21" s="101"/>
      <c r="F21" s="95"/>
      <c r="G21" s="247">
        <f t="shared" si="0"/>
        <v>0</v>
      </c>
      <c r="H21" s="95"/>
      <c r="I21" s="95"/>
      <c r="J21" s="247">
        <f t="shared" si="1"/>
        <v>0</v>
      </c>
      <c r="K21" s="247">
        <f t="shared" si="2"/>
        <v>0</v>
      </c>
      <c r="L21" s="248" t="str">
        <f t="shared" si="3"/>
        <v/>
      </c>
      <c r="M21" s="42"/>
    </row>
    <row r="22" spans="2:13" ht="14.25" customHeight="1">
      <c r="B22" s="40"/>
      <c r="C22" s="236">
        <v>223</v>
      </c>
      <c r="D22" s="286" t="s">
        <v>903</v>
      </c>
      <c r="E22" s="101"/>
      <c r="F22" s="95"/>
      <c r="G22" s="247">
        <f t="shared" si="0"/>
        <v>0</v>
      </c>
      <c r="H22" s="95"/>
      <c r="I22" s="95"/>
      <c r="J22" s="247">
        <f t="shared" si="1"/>
        <v>0</v>
      </c>
      <c r="K22" s="247">
        <f t="shared" si="2"/>
        <v>0</v>
      </c>
      <c r="L22" s="248" t="str">
        <f t="shared" si="3"/>
        <v/>
      </c>
      <c r="M22" s="42"/>
    </row>
    <row r="23" spans="2:13" ht="14.25" customHeight="1">
      <c r="B23" s="40"/>
      <c r="C23" s="236">
        <v>224</v>
      </c>
      <c r="D23" s="286" t="s">
        <v>904</v>
      </c>
      <c r="E23" s="101"/>
      <c r="F23" s="95"/>
      <c r="G23" s="247">
        <f t="shared" si="0"/>
        <v>0</v>
      </c>
      <c r="H23" s="95"/>
      <c r="I23" s="95"/>
      <c r="J23" s="247">
        <f t="shared" si="1"/>
        <v>0</v>
      </c>
      <c r="K23" s="247">
        <f t="shared" si="2"/>
        <v>0</v>
      </c>
      <c r="L23" s="248" t="str">
        <f t="shared" si="3"/>
        <v/>
      </c>
      <c r="M23" s="42"/>
    </row>
    <row r="24" spans="2:13" ht="14.25" customHeight="1">
      <c r="B24" s="40"/>
      <c r="C24" s="236">
        <v>225</v>
      </c>
      <c r="D24" s="286" t="s">
        <v>913</v>
      </c>
      <c r="E24" s="101"/>
      <c r="F24" s="95"/>
      <c r="G24" s="247">
        <f t="shared" si="0"/>
        <v>0</v>
      </c>
      <c r="H24" s="95"/>
      <c r="I24" s="95"/>
      <c r="J24" s="247">
        <f t="shared" si="1"/>
        <v>0</v>
      </c>
      <c r="K24" s="247">
        <f t="shared" si="2"/>
        <v>0</v>
      </c>
      <c r="L24" s="248" t="str">
        <f t="shared" si="3"/>
        <v/>
      </c>
      <c r="M24" s="42"/>
    </row>
    <row r="25" spans="2:13" ht="14.25" customHeight="1">
      <c r="B25" s="40"/>
      <c r="C25" s="236">
        <v>226</v>
      </c>
      <c r="D25" s="286" t="s">
        <v>906</v>
      </c>
      <c r="E25" s="554"/>
      <c r="F25" s="106"/>
      <c r="G25" s="291">
        <f t="shared" si="0"/>
        <v>0</v>
      </c>
      <c r="H25" s="106"/>
      <c r="I25" s="106"/>
      <c r="J25" s="247">
        <f t="shared" si="1"/>
        <v>0</v>
      </c>
      <c r="K25" s="247">
        <f t="shared" si="2"/>
        <v>0</v>
      </c>
      <c r="L25" s="248" t="str">
        <f t="shared" si="3"/>
        <v/>
      </c>
      <c r="M25" s="42"/>
    </row>
    <row r="26" spans="2:13" ht="14.25" customHeight="1">
      <c r="B26" s="40"/>
      <c r="C26" s="236">
        <v>228</v>
      </c>
      <c r="D26" s="286" t="s">
        <v>912</v>
      </c>
      <c r="E26" s="554"/>
      <c r="F26" s="106"/>
      <c r="G26" s="291">
        <f t="shared" si="0"/>
        <v>0</v>
      </c>
      <c r="H26" s="106"/>
      <c r="I26" s="106"/>
      <c r="J26" s="247">
        <f t="shared" si="1"/>
        <v>0</v>
      </c>
      <c r="K26" s="247">
        <f t="shared" si="2"/>
        <v>0</v>
      </c>
      <c r="L26" s="248" t="str">
        <f t="shared" si="3"/>
        <v/>
      </c>
      <c r="M26" s="42"/>
    </row>
    <row r="27" spans="2:13" ht="14.25" customHeight="1" thickBot="1">
      <c r="B27" s="40"/>
      <c r="C27" s="236">
        <v>229</v>
      </c>
      <c r="D27" s="289" t="s">
        <v>914</v>
      </c>
      <c r="E27" s="554"/>
      <c r="F27" s="106"/>
      <c r="G27" s="291">
        <f t="shared" si="0"/>
        <v>0</v>
      </c>
      <c r="H27" s="106"/>
      <c r="I27" s="106"/>
      <c r="J27" s="291">
        <f t="shared" si="1"/>
        <v>0</v>
      </c>
      <c r="K27" s="291">
        <f t="shared" si="2"/>
        <v>0</v>
      </c>
      <c r="L27" s="309" t="str">
        <f t="shared" si="3"/>
        <v/>
      </c>
      <c r="M27" s="42"/>
    </row>
    <row r="28" spans="2:13" ht="14.25" customHeight="1" thickBot="1">
      <c r="B28" s="40"/>
      <c r="C28" s="236">
        <v>22</v>
      </c>
      <c r="D28" s="563" t="s">
        <v>854</v>
      </c>
      <c r="E28" s="267">
        <f>SUM(E20:E27)</f>
        <v>0</v>
      </c>
      <c r="F28" s="245">
        <f>SUM(F20:F27)</f>
        <v>0</v>
      </c>
      <c r="G28" s="245">
        <f t="shared" si="0"/>
        <v>0</v>
      </c>
      <c r="H28" s="245">
        <f>SUM(H20:H27)</f>
        <v>0</v>
      </c>
      <c r="I28" s="245">
        <f>SUM(I20:I27)</f>
        <v>0</v>
      </c>
      <c r="J28" s="245">
        <f t="shared" si="1"/>
        <v>0</v>
      </c>
      <c r="K28" s="245">
        <f t="shared" si="2"/>
        <v>0</v>
      </c>
      <c r="L28" s="246" t="str">
        <f t="shared" si="3"/>
        <v/>
      </c>
      <c r="M28" s="42"/>
    </row>
    <row r="29" spans="2:13" ht="14.25" customHeight="1" thickBot="1">
      <c r="B29" s="60"/>
      <c r="C29" s="311"/>
      <c r="D29" s="62"/>
      <c r="E29" s="62"/>
      <c r="F29" s="62"/>
      <c r="G29" s="62"/>
      <c r="H29" s="62"/>
      <c r="I29" s="62"/>
      <c r="J29" s="62"/>
      <c r="K29" s="62"/>
      <c r="L29" s="62"/>
      <c r="M29" s="63"/>
    </row>
  </sheetData>
  <sheetProtection sheet="1" objects="1" scenarios="1" selectLockedCells="1"/>
  <mergeCells count="9">
    <mergeCell ref="C6:D6"/>
    <mergeCell ref="B2:M2"/>
    <mergeCell ref="E4:E5"/>
    <mergeCell ref="F4:F5"/>
    <mergeCell ref="G4:G5"/>
    <mergeCell ref="H4:H5"/>
    <mergeCell ref="I4:I5"/>
    <mergeCell ref="J4:J5"/>
    <mergeCell ref="K4:L4"/>
  </mergeCells>
  <phoneticPr fontId="0" type="noConversion"/>
  <printOptions horizontalCentered="1" verticalCentered="1"/>
  <pageMargins left="0" right="0" top="0.19685039370078741" bottom="0" header="0.19685039370078741" footer="0.19685039370078741"/>
  <pageSetup paperSize="9" scale="87" orientation="landscape" horizontalDpi="300" verticalDpi="300" r:id="rId1"/>
  <headerFooter alignWithMargins="0">
    <oddFooter>&amp;R&amp;"Times New Roman,Normal"- 15-</oddFooter>
  </headerFooter>
  <ignoredErrors>
    <ignoredError sqref="E6 H6:I6"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1111112">
    <pageSetUpPr fitToPage="1"/>
  </sheetPr>
  <dimension ref="B1:M30"/>
  <sheetViews>
    <sheetView workbookViewId="0">
      <selection activeCell="E7" sqref="E7"/>
    </sheetView>
  </sheetViews>
  <sheetFormatPr baseColWidth="10" defaultColWidth="11.42578125" defaultRowHeight="12.75"/>
  <cols>
    <col min="1" max="1" width="2.140625" style="38" customWidth="1"/>
    <col min="2" max="2" width="1" style="38" customWidth="1"/>
    <col min="3" max="3" width="7.140625" style="38" customWidth="1"/>
    <col min="4" max="4" width="59.140625" style="38" customWidth="1"/>
    <col min="5" max="12" width="12.5703125" style="38" customWidth="1"/>
    <col min="13" max="13" width="1.140625" style="38" customWidth="1"/>
    <col min="14" max="16384" width="11.42578125" style="38"/>
  </cols>
  <sheetData>
    <row r="1" spans="2:13" ht="11.25" customHeight="1" thickBot="1"/>
    <row r="2" spans="2:13" ht="32.25" customHeight="1" thickBot="1">
      <c r="B2" s="1142" t="s">
        <v>964</v>
      </c>
      <c r="C2" s="1143"/>
      <c r="D2" s="1143"/>
      <c r="E2" s="1143"/>
      <c r="F2" s="1143"/>
      <c r="G2" s="1143"/>
      <c r="H2" s="1143"/>
      <c r="I2" s="1143"/>
      <c r="J2" s="1143"/>
      <c r="K2" s="1143"/>
      <c r="L2" s="1143"/>
      <c r="M2" s="1144"/>
    </row>
    <row r="3" spans="2:13" ht="14.25" customHeight="1" thickBot="1">
      <c r="B3" s="71"/>
      <c r="C3" s="261"/>
      <c r="D3" s="262"/>
      <c r="E3" s="263"/>
      <c r="F3" s="263"/>
      <c r="G3" s="263"/>
      <c r="H3" s="263"/>
      <c r="I3" s="263"/>
      <c r="J3" s="263"/>
      <c r="K3" s="263"/>
      <c r="L3" s="263"/>
      <c r="M3" s="74"/>
    </row>
    <row r="4" spans="2:13" ht="18" customHeight="1">
      <c r="B4" s="40"/>
      <c r="C4" s="264"/>
      <c r="D4" s="265"/>
      <c r="E4" s="1147" t="s">
        <v>784</v>
      </c>
      <c r="F4" s="1149" t="s">
        <v>842</v>
      </c>
      <c r="G4" s="1149" t="s">
        <v>786</v>
      </c>
      <c r="H4" s="1152" t="s">
        <v>950</v>
      </c>
      <c r="I4" s="1149" t="s">
        <v>951</v>
      </c>
      <c r="J4" s="1149" t="s">
        <v>845</v>
      </c>
      <c r="K4" s="1149" t="s">
        <v>788</v>
      </c>
      <c r="L4" s="1151"/>
      <c r="M4" s="42"/>
    </row>
    <row r="5" spans="2:13" ht="61.5" customHeight="1" thickBot="1">
      <c r="B5" s="40"/>
      <c r="C5" s="264"/>
      <c r="D5" s="265"/>
      <c r="E5" s="1148"/>
      <c r="F5" s="1150"/>
      <c r="G5" s="1150"/>
      <c r="H5" s="1153"/>
      <c r="I5" s="1150"/>
      <c r="J5" s="1150"/>
      <c r="K5" s="1047" t="s">
        <v>789</v>
      </c>
      <c r="L5" s="535" t="s">
        <v>724</v>
      </c>
      <c r="M5" s="42"/>
    </row>
    <row r="6" spans="2:13" ht="14.25" customHeight="1" thickBot="1">
      <c r="B6" s="40"/>
      <c r="C6" s="1105" t="s">
        <v>962</v>
      </c>
      <c r="D6" s="1146"/>
      <c r="E6" s="305" t="s">
        <v>726</v>
      </c>
      <c r="F6" s="305" t="s">
        <v>727</v>
      </c>
      <c r="G6" s="305" t="s">
        <v>791</v>
      </c>
      <c r="H6" s="305" t="s">
        <v>748</v>
      </c>
      <c r="I6" s="305" t="s">
        <v>750</v>
      </c>
      <c r="J6" s="305" t="s">
        <v>847</v>
      </c>
      <c r="K6" s="305" t="s">
        <v>848</v>
      </c>
      <c r="L6" s="305" t="s">
        <v>849</v>
      </c>
      <c r="M6" s="42"/>
    </row>
    <row r="7" spans="2:13" ht="14.25" customHeight="1">
      <c r="B7" s="40"/>
      <c r="C7" s="236">
        <v>2312</v>
      </c>
      <c r="D7" s="282" t="s">
        <v>915</v>
      </c>
      <c r="E7" s="103"/>
      <c r="F7" s="92"/>
      <c r="G7" s="237">
        <f>E7+F7</f>
        <v>0</v>
      </c>
      <c r="H7" s="92"/>
      <c r="I7" s="92"/>
      <c r="J7" s="237">
        <f>H7-I7</f>
        <v>0</v>
      </c>
      <c r="K7" s="237">
        <f>J7-G7</f>
        <v>0</v>
      </c>
      <c r="L7" s="238" t="str">
        <f>IF(G7=0,"",K7/G7)</f>
        <v/>
      </c>
      <c r="M7" s="42"/>
    </row>
    <row r="8" spans="2:13" ht="14.25" customHeight="1">
      <c r="B8" s="40"/>
      <c r="C8" s="236">
        <v>2313</v>
      </c>
      <c r="D8" s="275" t="s">
        <v>903</v>
      </c>
      <c r="E8" s="101"/>
      <c r="F8" s="95"/>
      <c r="G8" s="247">
        <f t="shared" ref="G8:G29" si="0">E8+F8</f>
        <v>0</v>
      </c>
      <c r="H8" s="95"/>
      <c r="I8" s="95"/>
      <c r="J8" s="247">
        <f t="shared" ref="J8:J29" si="1">H8-I8</f>
        <v>0</v>
      </c>
      <c r="K8" s="247">
        <f t="shared" ref="K8:K29" si="2">J8-G8</f>
        <v>0</v>
      </c>
      <c r="L8" s="248" t="str">
        <f t="shared" ref="L8:L29" si="3">IF(G8=0,"",K8/G8)</f>
        <v/>
      </c>
      <c r="M8" s="42"/>
    </row>
    <row r="9" spans="2:13" ht="14.25" customHeight="1">
      <c r="B9" s="40"/>
      <c r="C9" s="236">
        <v>2314</v>
      </c>
      <c r="D9" s="275" t="s">
        <v>904</v>
      </c>
      <c r="E9" s="101"/>
      <c r="F9" s="95"/>
      <c r="G9" s="247">
        <f t="shared" si="0"/>
        <v>0</v>
      </c>
      <c r="H9" s="95"/>
      <c r="I9" s="95"/>
      <c r="J9" s="247">
        <f t="shared" si="1"/>
        <v>0</v>
      </c>
      <c r="K9" s="247">
        <f t="shared" si="2"/>
        <v>0</v>
      </c>
      <c r="L9" s="248" t="str">
        <f t="shared" si="3"/>
        <v/>
      </c>
      <c r="M9" s="42"/>
    </row>
    <row r="10" spans="2:13" ht="14.25" customHeight="1">
      <c r="B10" s="40"/>
      <c r="C10" s="236">
        <v>2315</v>
      </c>
      <c r="D10" s="275" t="s">
        <v>913</v>
      </c>
      <c r="E10" s="101"/>
      <c r="F10" s="95"/>
      <c r="G10" s="247">
        <f t="shared" si="0"/>
        <v>0</v>
      </c>
      <c r="H10" s="95"/>
      <c r="I10" s="95"/>
      <c r="J10" s="247">
        <f t="shared" si="1"/>
        <v>0</v>
      </c>
      <c r="K10" s="247">
        <f t="shared" si="2"/>
        <v>0</v>
      </c>
      <c r="L10" s="248" t="str">
        <f t="shared" si="3"/>
        <v/>
      </c>
      <c r="M10" s="42"/>
    </row>
    <row r="11" spans="2:13" ht="14.25" customHeight="1">
      <c r="B11" s="40"/>
      <c r="C11" s="236">
        <v>2318</v>
      </c>
      <c r="D11" s="275" t="s">
        <v>912</v>
      </c>
      <c r="E11" s="101"/>
      <c r="F11" s="95"/>
      <c r="G11" s="247">
        <f t="shared" si="0"/>
        <v>0</v>
      </c>
      <c r="H11" s="95"/>
      <c r="I11" s="95"/>
      <c r="J11" s="247">
        <f t="shared" si="1"/>
        <v>0</v>
      </c>
      <c r="K11" s="247">
        <f t="shared" si="2"/>
        <v>0</v>
      </c>
      <c r="L11" s="248" t="str">
        <f t="shared" si="3"/>
        <v/>
      </c>
      <c r="M11" s="42"/>
    </row>
    <row r="12" spans="2:13" ht="14.25" customHeight="1">
      <c r="B12" s="40"/>
      <c r="C12" s="236">
        <v>232</v>
      </c>
      <c r="D12" s="286" t="s">
        <v>916</v>
      </c>
      <c r="E12" s="101"/>
      <c r="F12" s="95"/>
      <c r="G12" s="247">
        <f t="shared" si="0"/>
        <v>0</v>
      </c>
      <c r="H12" s="95"/>
      <c r="I12" s="95"/>
      <c r="J12" s="247">
        <f t="shared" si="1"/>
        <v>0</v>
      </c>
      <c r="K12" s="247">
        <f t="shared" si="2"/>
        <v>0</v>
      </c>
      <c r="L12" s="248" t="str">
        <f t="shared" si="3"/>
        <v/>
      </c>
      <c r="M12" s="42"/>
    </row>
    <row r="13" spans="2:13" ht="25.5">
      <c r="B13" s="40"/>
      <c r="C13" s="236">
        <v>235</v>
      </c>
      <c r="D13" s="286" t="s">
        <v>917</v>
      </c>
      <c r="E13" s="101"/>
      <c r="F13" s="95"/>
      <c r="G13" s="247">
        <f t="shared" si="0"/>
        <v>0</v>
      </c>
      <c r="H13" s="95"/>
      <c r="I13" s="95"/>
      <c r="J13" s="247">
        <f t="shared" si="1"/>
        <v>0</v>
      </c>
      <c r="K13" s="247">
        <f t="shared" si="2"/>
        <v>0</v>
      </c>
      <c r="L13" s="248" t="str">
        <f t="shared" si="3"/>
        <v/>
      </c>
      <c r="M13" s="42"/>
    </row>
    <row r="14" spans="2:13" ht="25.5">
      <c r="B14" s="40"/>
      <c r="C14" s="236">
        <v>237</v>
      </c>
      <c r="D14" s="286" t="s">
        <v>918</v>
      </c>
      <c r="E14" s="101"/>
      <c r="F14" s="95"/>
      <c r="G14" s="247">
        <f t="shared" si="0"/>
        <v>0</v>
      </c>
      <c r="H14" s="95"/>
      <c r="I14" s="95"/>
      <c r="J14" s="247">
        <f t="shared" si="1"/>
        <v>0</v>
      </c>
      <c r="K14" s="247">
        <f t="shared" si="2"/>
        <v>0</v>
      </c>
      <c r="L14" s="248" t="str">
        <f t="shared" si="3"/>
        <v/>
      </c>
      <c r="M14" s="42"/>
    </row>
    <row r="15" spans="2:13" ht="14.25" customHeight="1" thickBot="1">
      <c r="B15" s="40"/>
      <c r="C15" s="236">
        <v>238</v>
      </c>
      <c r="D15" s="564" t="s">
        <v>919</v>
      </c>
      <c r="E15" s="101"/>
      <c r="F15" s="95"/>
      <c r="G15" s="247">
        <f t="shared" si="0"/>
        <v>0</v>
      </c>
      <c r="H15" s="95"/>
      <c r="I15" s="95"/>
      <c r="J15" s="247">
        <f t="shared" si="1"/>
        <v>0</v>
      </c>
      <c r="K15" s="247">
        <f t="shared" si="2"/>
        <v>0</v>
      </c>
      <c r="L15" s="248" t="str">
        <f t="shared" si="3"/>
        <v/>
      </c>
      <c r="M15" s="42"/>
    </row>
    <row r="16" spans="2:13" ht="14.25" customHeight="1" thickBot="1">
      <c r="B16" s="40"/>
      <c r="C16" s="236">
        <v>23</v>
      </c>
      <c r="D16" s="563" t="s">
        <v>854</v>
      </c>
      <c r="E16" s="267">
        <f>+SUM(E7:E15)</f>
        <v>0</v>
      </c>
      <c r="F16" s="245">
        <f>+SUM(F7:F15)</f>
        <v>0</v>
      </c>
      <c r="G16" s="245">
        <f t="shared" si="0"/>
        <v>0</v>
      </c>
      <c r="H16" s="245">
        <f>+SUM(H7:H15)</f>
        <v>0</v>
      </c>
      <c r="I16" s="245">
        <f>+SUM(I7:I15)</f>
        <v>0</v>
      </c>
      <c r="J16" s="245">
        <f t="shared" si="1"/>
        <v>0</v>
      </c>
      <c r="K16" s="245">
        <f t="shared" si="2"/>
        <v>0</v>
      </c>
      <c r="L16" s="246" t="str">
        <f t="shared" si="3"/>
        <v/>
      </c>
      <c r="M16" s="42"/>
    </row>
    <row r="17" spans="2:13" ht="14.25" customHeight="1" thickBot="1">
      <c r="B17" s="40"/>
      <c r="C17" s="236">
        <v>24</v>
      </c>
      <c r="D17" s="565" t="s">
        <v>920</v>
      </c>
      <c r="E17" s="96"/>
      <c r="F17" s="92"/>
      <c r="G17" s="237">
        <f t="shared" si="0"/>
        <v>0</v>
      </c>
      <c r="H17" s="92"/>
      <c r="I17" s="92"/>
      <c r="J17" s="237">
        <f t="shared" si="1"/>
        <v>0</v>
      </c>
      <c r="K17" s="237">
        <f t="shared" si="2"/>
        <v>0</v>
      </c>
      <c r="L17" s="238" t="str">
        <f t="shared" si="3"/>
        <v/>
      </c>
      <c r="M17" s="42"/>
    </row>
    <row r="18" spans="2:13" ht="14.25" customHeight="1" thickBot="1">
      <c r="B18" s="40"/>
      <c r="C18" s="236">
        <v>24</v>
      </c>
      <c r="D18" s="563" t="s">
        <v>854</v>
      </c>
      <c r="E18" s="267">
        <f>+E17</f>
        <v>0</v>
      </c>
      <c r="F18" s="245">
        <f>+F17</f>
        <v>0</v>
      </c>
      <c r="G18" s="245">
        <f>E18+F18</f>
        <v>0</v>
      </c>
      <c r="H18" s="245">
        <f>+H17</f>
        <v>0</v>
      </c>
      <c r="I18" s="245">
        <f>+I17</f>
        <v>0</v>
      </c>
      <c r="J18" s="245">
        <f t="shared" si="1"/>
        <v>0</v>
      </c>
      <c r="K18" s="245">
        <f t="shared" si="2"/>
        <v>0</v>
      </c>
      <c r="L18" s="246" t="str">
        <f t="shared" si="3"/>
        <v/>
      </c>
      <c r="M18" s="42"/>
    </row>
    <row r="19" spans="2:13" ht="14.25" customHeight="1" thickBot="1">
      <c r="B19" s="40"/>
      <c r="C19" s="236">
        <v>26</v>
      </c>
      <c r="D19" s="565" t="s">
        <v>811</v>
      </c>
      <c r="E19" s="101"/>
      <c r="F19" s="95"/>
      <c r="G19" s="247">
        <f t="shared" si="0"/>
        <v>0</v>
      </c>
      <c r="H19" s="95"/>
      <c r="I19" s="95"/>
      <c r="J19" s="247">
        <f t="shared" si="1"/>
        <v>0</v>
      </c>
      <c r="K19" s="247">
        <f t="shared" si="2"/>
        <v>0</v>
      </c>
      <c r="L19" s="248" t="str">
        <f t="shared" si="3"/>
        <v/>
      </c>
      <c r="M19" s="42"/>
    </row>
    <row r="20" spans="2:13" ht="14.25" customHeight="1" thickBot="1">
      <c r="B20" s="40"/>
      <c r="C20" s="236">
        <v>26</v>
      </c>
      <c r="D20" s="563" t="s">
        <v>854</v>
      </c>
      <c r="E20" s="267">
        <f>+E19</f>
        <v>0</v>
      </c>
      <c r="F20" s="245">
        <f>+F19</f>
        <v>0</v>
      </c>
      <c r="G20" s="245">
        <f t="shared" si="0"/>
        <v>0</v>
      </c>
      <c r="H20" s="245">
        <f>+H19</f>
        <v>0</v>
      </c>
      <c r="I20" s="245">
        <f>+I19</f>
        <v>0</v>
      </c>
      <c r="J20" s="245">
        <f t="shared" si="1"/>
        <v>0</v>
      </c>
      <c r="K20" s="245">
        <f t="shared" si="2"/>
        <v>0</v>
      </c>
      <c r="L20" s="246" t="str">
        <f t="shared" si="3"/>
        <v/>
      </c>
      <c r="M20" s="42"/>
    </row>
    <row r="21" spans="2:13" ht="14.25" customHeight="1">
      <c r="B21" s="40"/>
      <c r="C21" s="236">
        <v>271</v>
      </c>
      <c r="D21" s="272" t="s">
        <v>922</v>
      </c>
      <c r="E21" s="101"/>
      <c r="F21" s="95"/>
      <c r="G21" s="247">
        <f t="shared" si="0"/>
        <v>0</v>
      </c>
      <c r="H21" s="95"/>
      <c r="I21" s="95"/>
      <c r="J21" s="247">
        <f t="shared" si="1"/>
        <v>0</v>
      </c>
      <c r="K21" s="247">
        <f t="shared" si="2"/>
        <v>0</v>
      </c>
      <c r="L21" s="248" t="str">
        <f t="shared" si="3"/>
        <v/>
      </c>
      <c r="M21" s="42"/>
    </row>
    <row r="22" spans="2:13" ht="14.25" customHeight="1">
      <c r="B22" s="40"/>
      <c r="C22" s="236">
        <v>272</v>
      </c>
      <c r="D22" s="286" t="s">
        <v>923</v>
      </c>
      <c r="E22" s="554"/>
      <c r="F22" s="106"/>
      <c r="G22" s="291">
        <f t="shared" si="0"/>
        <v>0</v>
      </c>
      <c r="H22" s="106"/>
      <c r="I22" s="106"/>
      <c r="J22" s="247">
        <f t="shared" si="1"/>
        <v>0</v>
      </c>
      <c r="K22" s="247">
        <f t="shared" si="2"/>
        <v>0</v>
      </c>
      <c r="L22" s="248" t="str">
        <f t="shared" si="3"/>
        <v/>
      </c>
      <c r="M22" s="42"/>
    </row>
    <row r="23" spans="2:13" ht="14.25" customHeight="1">
      <c r="B23" s="40"/>
      <c r="C23" s="236">
        <v>273</v>
      </c>
      <c r="D23" s="286" t="s">
        <v>924</v>
      </c>
      <c r="E23" s="554"/>
      <c r="F23" s="106"/>
      <c r="G23" s="291">
        <f t="shared" si="0"/>
        <v>0</v>
      </c>
      <c r="H23" s="106"/>
      <c r="I23" s="106"/>
      <c r="J23" s="247">
        <f t="shared" si="1"/>
        <v>0</v>
      </c>
      <c r="K23" s="247">
        <f t="shared" si="2"/>
        <v>0</v>
      </c>
      <c r="L23" s="248" t="str">
        <f t="shared" si="3"/>
        <v/>
      </c>
      <c r="M23" s="42"/>
    </row>
    <row r="24" spans="2:13" ht="14.25" customHeight="1">
      <c r="B24" s="40"/>
      <c r="C24" s="236">
        <v>274</v>
      </c>
      <c r="D24" s="286" t="s">
        <v>925</v>
      </c>
      <c r="E24" s="554"/>
      <c r="F24" s="106"/>
      <c r="G24" s="291">
        <f t="shared" si="0"/>
        <v>0</v>
      </c>
      <c r="H24" s="106"/>
      <c r="I24" s="106"/>
      <c r="J24" s="247">
        <f t="shared" si="1"/>
        <v>0</v>
      </c>
      <c r="K24" s="247">
        <f t="shared" si="2"/>
        <v>0</v>
      </c>
      <c r="L24" s="248" t="str">
        <f t="shared" si="3"/>
        <v/>
      </c>
      <c r="M24" s="42"/>
    </row>
    <row r="25" spans="2:13" ht="14.25" customHeight="1">
      <c r="B25" s="40"/>
      <c r="C25" s="236">
        <v>275</v>
      </c>
      <c r="D25" s="286" t="s">
        <v>926</v>
      </c>
      <c r="E25" s="554"/>
      <c r="F25" s="106"/>
      <c r="G25" s="291">
        <f t="shared" si="0"/>
        <v>0</v>
      </c>
      <c r="H25" s="106"/>
      <c r="I25" s="106"/>
      <c r="J25" s="247">
        <f t="shared" si="1"/>
        <v>0</v>
      </c>
      <c r="K25" s="247">
        <f t="shared" si="2"/>
        <v>0</v>
      </c>
      <c r="L25" s="248" t="str">
        <f t="shared" si="3"/>
        <v/>
      </c>
      <c r="M25" s="42"/>
    </row>
    <row r="26" spans="2:13" ht="14.25" customHeight="1">
      <c r="B26" s="40"/>
      <c r="C26" s="236">
        <v>2761</v>
      </c>
      <c r="D26" s="286" t="s">
        <v>927</v>
      </c>
      <c r="E26" s="554"/>
      <c r="F26" s="106"/>
      <c r="G26" s="291">
        <f t="shared" si="0"/>
        <v>0</v>
      </c>
      <c r="H26" s="106"/>
      <c r="I26" s="106"/>
      <c r="J26" s="247">
        <f t="shared" si="1"/>
        <v>0</v>
      </c>
      <c r="K26" s="247">
        <f t="shared" si="2"/>
        <v>0</v>
      </c>
      <c r="L26" s="248" t="str">
        <f t="shared" si="3"/>
        <v/>
      </c>
      <c r="M26" s="42"/>
    </row>
    <row r="27" spans="2:13" ht="14.25" customHeight="1">
      <c r="B27" s="40"/>
      <c r="C27" s="236">
        <v>2768</v>
      </c>
      <c r="D27" s="286" t="s">
        <v>928</v>
      </c>
      <c r="E27" s="554"/>
      <c r="F27" s="106"/>
      <c r="G27" s="291">
        <f t="shared" si="0"/>
        <v>0</v>
      </c>
      <c r="H27" s="106"/>
      <c r="I27" s="106"/>
      <c r="J27" s="247">
        <f t="shared" si="1"/>
        <v>0</v>
      </c>
      <c r="K27" s="247">
        <f t="shared" si="2"/>
        <v>0</v>
      </c>
      <c r="L27" s="248" t="str">
        <f t="shared" si="3"/>
        <v/>
      </c>
      <c r="M27" s="42"/>
    </row>
    <row r="28" spans="2:13" ht="26.25" thickBot="1">
      <c r="B28" s="40"/>
      <c r="C28" s="236">
        <v>279</v>
      </c>
      <c r="D28" s="287" t="s">
        <v>929</v>
      </c>
      <c r="E28" s="554"/>
      <c r="F28" s="106"/>
      <c r="G28" s="291">
        <f t="shared" si="0"/>
        <v>0</v>
      </c>
      <c r="H28" s="106"/>
      <c r="I28" s="106"/>
      <c r="J28" s="291">
        <f t="shared" si="1"/>
        <v>0</v>
      </c>
      <c r="K28" s="291">
        <f t="shared" si="2"/>
        <v>0</v>
      </c>
      <c r="L28" s="309" t="str">
        <f t="shared" si="3"/>
        <v/>
      </c>
      <c r="M28" s="42"/>
    </row>
    <row r="29" spans="2:13" ht="14.25" customHeight="1" thickBot="1">
      <c r="B29" s="40"/>
      <c r="C29" s="236">
        <v>27</v>
      </c>
      <c r="D29" s="563" t="s">
        <v>854</v>
      </c>
      <c r="E29" s="267">
        <f>SUM(E21:E28)</f>
        <v>0</v>
      </c>
      <c r="F29" s="245">
        <f>SUM(F21:F28)</f>
        <v>0</v>
      </c>
      <c r="G29" s="245">
        <f t="shared" si="0"/>
        <v>0</v>
      </c>
      <c r="H29" s="245">
        <f>SUM(H21:H28)</f>
        <v>0</v>
      </c>
      <c r="I29" s="245">
        <f>SUM(I21:I28)</f>
        <v>0</v>
      </c>
      <c r="J29" s="245">
        <f t="shared" si="1"/>
        <v>0</v>
      </c>
      <c r="K29" s="245">
        <f t="shared" si="2"/>
        <v>0</v>
      </c>
      <c r="L29" s="246" t="str">
        <f t="shared" si="3"/>
        <v/>
      </c>
      <c r="M29" s="42"/>
    </row>
    <row r="30" spans="2:13" ht="14.25" customHeight="1" thickBot="1">
      <c r="B30" s="60"/>
      <c r="C30" s="311"/>
      <c r="D30" s="62"/>
      <c r="E30" s="62"/>
      <c r="F30" s="62"/>
      <c r="G30" s="62"/>
      <c r="H30" s="62"/>
      <c r="I30" s="62"/>
      <c r="J30" s="62"/>
      <c r="K30" s="62"/>
      <c r="L30" s="62"/>
      <c r="M30" s="63"/>
    </row>
  </sheetData>
  <sheetProtection sheet="1" objects="1" scenarios="1" selectLockedCells="1"/>
  <mergeCells count="9">
    <mergeCell ref="C6:D6"/>
    <mergeCell ref="B2:M2"/>
    <mergeCell ref="E4:E5"/>
    <mergeCell ref="F4:F5"/>
    <mergeCell ref="G4:G5"/>
    <mergeCell ref="H4:H5"/>
    <mergeCell ref="I4:I5"/>
    <mergeCell ref="J4:J5"/>
    <mergeCell ref="K4:L4"/>
  </mergeCells>
  <printOptions horizontalCentered="1" verticalCentered="1"/>
  <pageMargins left="0" right="0" top="0.19685039370078741" bottom="0" header="0.19685039370078741" footer="0.19685039370078741"/>
  <pageSetup paperSize="9" scale="87" orientation="landscape" horizontalDpi="300" verticalDpi="300" r:id="rId1"/>
  <headerFooter alignWithMargins="0">
    <oddFooter>&amp;R&amp;"Times New Roman,Normal"- 16 -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11112">
    <pageSetUpPr fitToPage="1"/>
  </sheetPr>
  <dimension ref="B1:N35"/>
  <sheetViews>
    <sheetView workbookViewId="0">
      <selection activeCell="E7" sqref="E7"/>
    </sheetView>
  </sheetViews>
  <sheetFormatPr baseColWidth="10" defaultColWidth="11.42578125" defaultRowHeight="12.75"/>
  <cols>
    <col min="1" max="1" width="2.28515625" style="38" customWidth="1"/>
    <col min="2" max="2" width="1" style="38" customWidth="1"/>
    <col min="3" max="3" width="7.140625" style="38" customWidth="1"/>
    <col min="4" max="4" width="59.140625" style="38" customWidth="1"/>
    <col min="5" max="12" width="12.5703125" style="38" customWidth="1"/>
    <col min="13" max="13" width="1.140625" style="38" customWidth="1"/>
    <col min="14" max="14" width="2.42578125" style="38" customWidth="1"/>
    <col min="15" max="16384" width="11.42578125" style="38"/>
  </cols>
  <sheetData>
    <row r="1" spans="2:13" ht="13.5" thickBot="1"/>
    <row r="2" spans="2:13" ht="32.25" customHeight="1" thickBot="1">
      <c r="B2" s="1142" t="s">
        <v>965</v>
      </c>
      <c r="C2" s="1143"/>
      <c r="D2" s="1143"/>
      <c r="E2" s="1143"/>
      <c r="F2" s="1143"/>
      <c r="G2" s="1143"/>
      <c r="H2" s="1143"/>
      <c r="I2" s="1143"/>
      <c r="J2" s="1143"/>
      <c r="K2" s="1143"/>
      <c r="L2" s="1143"/>
      <c r="M2" s="1144"/>
    </row>
    <row r="3" spans="2:13" ht="14.25" customHeight="1" thickBot="1">
      <c r="B3" s="71"/>
      <c r="C3" s="261"/>
      <c r="D3" s="262"/>
      <c r="E3" s="263"/>
      <c r="F3" s="263"/>
      <c r="G3" s="263"/>
      <c r="H3" s="263"/>
      <c r="I3" s="263"/>
      <c r="J3" s="263"/>
      <c r="K3" s="263"/>
      <c r="L3" s="74"/>
      <c r="M3" s="74"/>
    </row>
    <row r="4" spans="2:13" ht="18" customHeight="1">
      <c r="B4" s="40"/>
      <c r="C4" s="264"/>
      <c r="D4" s="265"/>
      <c r="E4" s="1147" t="s">
        <v>784</v>
      </c>
      <c r="F4" s="1149" t="s">
        <v>842</v>
      </c>
      <c r="G4" s="1149" t="s">
        <v>786</v>
      </c>
      <c r="H4" s="1152" t="s">
        <v>950</v>
      </c>
      <c r="I4" s="1149" t="s">
        <v>951</v>
      </c>
      <c r="J4" s="1149" t="s">
        <v>845</v>
      </c>
      <c r="K4" s="1149" t="s">
        <v>788</v>
      </c>
      <c r="L4" s="1151"/>
      <c r="M4" s="42"/>
    </row>
    <row r="5" spans="2:13" ht="61.5" customHeight="1" thickBot="1">
      <c r="B5" s="40"/>
      <c r="C5" s="264"/>
      <c r="D5" s="265"/>
      <c r="E5" s="1148"/>
      <c r="F5" s="1150"/>
      <c r="G5" s="1150"/>
      <c r="H5" s="1153"/>
      <c r="I5" s="1150"/>
      <c r="J5" s="1150"/>
      <c r="K5" s="1047" t="s">
        <v>789</v>
      </c>
      <c r="L5" s="535" t="s">
        <v>724</v>
      </c>
      <c r="M5" s="42"/>
    </row>
    <row r="6" spans="2:13" ht="14.25" customHeight="1" thickBot="1">
      <c r="B6" s="40"/>
      <c r="C6" s="1105" t="s">
        <v>833</v>
      </c>
      <c r="D6" s="1146"/>
      <c r="E6" s="305" t="s">
        <v>726</v>
      </c>
      <c r="F6" s="305" t="s">
        <v>727</v>
      </c>
      <c r="G6" s="305" t="s">
        <v>791</v>
      </c>
      <c r="H6" s="305" t="s">
        <v>748</v>
      </c>
      <c r="I6" s="305" t="s">
        <v>750</v>
      </c>
      <c r="J6" s="305" t="s">
        <v>847</v>
      </c>
      <c r="K6" s="305" t="s">
        <v>848</v>
      </c>
      <c r="L6" s="314" t="s">
        <v>849</v>
      </c>
      <c r="M6" s="42"/>
    </row>
    <row r="7" spans="2:13" ht="14.25" customHeight="1">
      <c r="B7" s="40"/>
      <c r="C7" s="236">
        <v>280</v>
      </c>
      <c r="D7" s="282" t="s">
        <v>930</v>
      </c>
      <c r="E7" s="557"/>
      <c r="F7" s="107"/>
      <c r="G7" s="294">
        <f>E7+F7</f>
        <v>0</v>
      </c>
      <c r="H7" s="107"/>
      <c r="I7" s="107"/>
      <c r="J7" s="294">
        <f>H7-I7</f>
        <v>0</v>
      </c>
      <c r="K7" s="294">
        <f>J7-G7</f>
        <v>0</v>
      </c>
      <c r="L7" s="295" t="str">
        <f>IF(G7=0,"",K7/G7)</f>
        <v/>
      </c>
      <c r="M7" s="42"/>
    </row>
    <row r="8" spans="2:13" ht="14.25" customHeight="1">
      <c r="B8" s="40"/>
      <c r="C8" s="236">
        <v>2811</v>
      </c>
      <c r="D8" s="275" t="s">
        <v>931</v>
      </c>
      <c r="E8" s="558"/>
      <c r="F8" s="109"/>
      <c r="G8" s="299">
        <f t="shared" ref="G8:G15" si="0">E8+F8</f>
        <v>0</v>
      </c>
      <c r="H8" s="109"/>
      <c r="I8" s="109"/>
      <c r="J8" s="299">
        <f t="shared" ref="J8:J15" si="1">H8-I8</f>
        <v>0</v>
      </c>
      <c r="K8" s="299">
        <f t="shared" ref="K8:K15" si="2">J8-G8</f>
        <v>0</v>
      </c>
      <c r="L8" s="300" t="str">
        <f t="shared" ref="L8:L15" si="3">IF(G8=0,"",K8/G8)</f>
        <v/>
      </c>
      <c r="M8" s="42"/>
    </row>
    <row r="9" spans="2:13" ht="25.5">
      <c r="B9" s="40"/>
      <c r="C9" s="236">
        <v>2812</v>
      </c>
      <c r="D9" s="275" t="s">
        <v>966</v>
      </c>
      <c r="E9" s="558"/>
      <c r="F9" s="109"/>
      <c r="G9" s="299">
        <f t="shared" si="0"/>
        <v>0</v>
      </c>
      <c r="H9" s="109"/>
      <c r="I9" s="109"/>
      <c r="J9" s="299">
        <f t="shared" si="1"/>
        <v>0</v>
      </c>
      <c r="K9" s="299">
        <f t="shared" si="2"/>
        <v>0</v>
      </c>
      <c r="L9" s="300" t="str">
        <f t="shared" si="3"/>
        <v/>
      </c>
      <c r="M9" s="42"/>
    </row>
    <row r="10" spans="2:13" ht="14.25" customHeight="1">
      <c r="B10" s="40"/>
      <c r="C10" s="236">
        <v>2813</v>
      </c>
      <c r="D10" s="275" t="s">
        <v>933</v>
      </c>
      <c r="E10" s="558"/>
      <c r="F10" s="109"/>
      <c r="G10" s="299">
        <f t="shared" si="0"/>
        <v>0</v>
      </c>
      <c r="H10" s="109"/>
      <c r="I10" s="109"/>
      <c r="J10" s="299">
        <f t="shared" si="1"/>
        <v>0</v>
      </c>
      <c r="K10" s="299">
        <f t="shared" si="2"/>
        <v>0</v>
      </c>
      <c r="L10" s="300" t="str">
        <f t="shared" si="3"/>
        <v/>
      </c>
      <c r="M10" s="42"/>
    </row>
    <row r="11" spans="2:13" ht="14.25" customHeight="1">
      <c r="B11" s="40"/>
      <c r="C11" s="236">
        <v>2814</v>
      </c>
      <c r="D11" s="275" t="s">
        <v>934</v>
      </c>
      <c r="E11" s="558"/>
      <c r="F11" s="109"/>
      <c r="G11" s="299">
        <f t="shared" si="0"/>
        <v>0</v>
      </c>
      <c r="H11" s="109"/>
      <c r="I11" s="109"/>
      <c r="J11" s="299">
        <f t="shared" si="1"/>
        <v>0</v>
      </c>
      <c r="K11" s="299">
        <f t="shared" si="2"/>
        <v>0</v>
      </c>
      <c r="L11" s="300" t="str">
        <f t="shared" si="3"/>
        <v/>
      </c>
      <c r="M11" s="42"/>
    </row>
    <row r="12" spans="2:13" ht="14.25" customHeight="1">
      <c r="B12" s="40"/>
      <c r="C12" s="236">
        <v>2815</v>
      </c>
      <c r="D12" s="275" t="s">
        <v>935</v>
      </c>
      <c r="E12" s="558"/>
      <c r="F12" s="109"/>
      <c r="G12" s="299">
        <f t="shared" si="0"/>
        <v>0</v>
      </c>
      <c r="H12" s="109"/>
      <c r="I12" s="109"/>
      <c r="J12" s="299">
        <f t="shared" si="1"/>
        <v>0</v>
      </c>
      <c r="K12" s="299">
        <f t="shared" si="2"/>
        <v>0</v>
      </c>
      <c r="L12" s="300" t="str">
        <f t="shared" si="3"/>
        <v/>
      </c>
      <c r="M12" s="42"/>
    </row>
    <row r="13" spans="2:13" ht="14.25" customHeight="1">
      <c r="B13" s="40"/>
      <c r="C13" s="236">
        <v>2818</v>
      </c>
      <c r="D13" s="275" t="s">
        <v>936</v>
      </c>
      <c r="E13" s="558"/>
      <c r="F13" s="109"/>
      <c r="G13" s="299">
        <f t="shared" si="0"/>
        <v>0</v>
      </c>
      <c r="H13" s="109"/>
      <c r="I13" s="109"/>
      <c r="J13" s="299">
        <f t="shared" si="1"/>
        <v>0</v>
      </c>
      <c r="K13" s="299">
        <f t="shared" si="2"/>
        <v>0</v>
      </c>
      <c r="L13" s="300" t="str">
        <f t="shared" si="3"/>
        <v/>
      </c>
      <c r="M13" s="42"/>
    </row>
    <row r="14" spans="2:13" ht="26.25" thickBot="1">
      <c r="B14" s="40"/>
      <c r="C14" s="574">
        <v>282</v>
      </c>
      <c r="D14" s="286" t="s">
        <v>967</v>
      </c>
      <c r="E14" s="561"/>
      <c r="F14" s="110"/>
      <c r="G14" s="315">
        <f t="shared" si="0"/>
        <v>0</v>
      </c>
      <c r="H14" s="110"/>
      <c r="I14" s="110"/>
      <c r="J14" s="315">
        <f t="shared" si="1"/>
        <v>0</v>
      </c>
      <c r="K14" s="315">
        <f t="shared" si="2"/>
        <v>0</v>
      </c>
      <c r="L14" s="316" t="str">
        <f t="shared" si="3"/>
        <v/>
      </c>
      <c r="M14" s="42"/>
    </row>
    <row r="15" spans="2:13" ht="14.25" customHeight="1" thickBot="1">
      <c r="B15" s="40"/>
      <c r="C15" s="236">
        <v>28</v>
      </c>
      <c r="D15" s="266" t="s">
        <v>854</v>
      </c>
      <c r="E15" s="555">
        <f>SUM(E7:E14)</f>
        <v>0</v>
      </c>
      <c r="F15" s="253">
        <f>SUM(F7:F14)</f>
        <v>0</v>
      </c>
      <c r="G15" s="253">
        <f t="shared" si="0"/>
        <v>0</v>
      </c>
      <c r="H15" s="253">
        <f>SUM(H7:H14)</f>
        <v>0</v>
      </c>
      <c r="I15" s="253">
        <f>SUM(I7:I14)</f>
        <v>0</v>
      </c>
      <c r="J15" s="253">
        <f t="shared" si="1"/>
        <v>0</v>
      </c>
      <c r="K15" s="253">
        <f t="shared" si="2"/>
        <v>0</v>
      </c>
      <c r="L15" s="296" t="str">
        <f t="shared" si="3"/>
        <v/>
      </c>
      <c r="M15" s="42"/>
    </row>
    <row r="16" spans="2:13" ht="14.25" customHeight="1" thickBot="1">
      <c r="B16" s="40"/>
      <c r="C16" s="1146" t="s">
        <v>834</v>
      </c>
      <c r="D16" s="1146"/>
      <c r="E16" s="297"/>
      <c r="F16" s="297"/>
      <c r="G16" s="297"/>
      <c r="H16" s="297"/>
      <c r="I16" s="297"/>
      <c r="J16" s="297"/>
      <c r="K16" s="297"/>
      <c r="L16" s="317"/>
      <c r="M16" s="42"/>
    </row>
    <row r="17" spans="2:14" ht="14.25" customHeight="1">
      <c r="B17" s="40"/>
      <c r="C17" s="236">
        <v>290</v>
      </c>
      <c r="D17" s="272" t="s">
        <v>940</v>
      </c>
      <c r="E17" s="566"/>
      <c r="F17" s="107"/>
      <c r="G17" s="294">
        <f t="shared" ref="G17:G23" si="4">E17+F17</f>
        <v>0</v>
      </c>
      <c r="H17" s="107"/>
      <c r="I17" s="107"/>
      <c r="J17" s="294">
        <f t="shared" ref="J17:J23" si="5">H17-I17</f>
        <v>0</v>
      </c>
      <c r="K17" s="294">
        <f t="shared" ref="K17:K23" si="6">J17-G17</f>
        <v>0</v>
      </c>
      <c r="L17" s="295" t="str">
        <f t="shared" ref="L17:L23" si="7">IF(G17=0,"",K17/G17)</f>
        <v/>
      </c>
      <c r="M17" s="42"/>
    </row>
    <row r="18" spans="2:14" ht="14.25" customHeight="1">
      <c r="B18" s="40"/>
      <c r="C18" s="236">
        <v>291</v>
      </c>
      <c r="D18" s="275" t="s">
        <v>941</v>
      </c>
      <c r="E18" s="567"/>
      <c r="F18" s="109"/>
      <c r="G18" s="299">
        <f t="shared" si="4"/>
        <v>0</v>
      </c>
      <c r="H18" s="109"/>
      <c r="I18" s="109"/>
      <c r="J18" s="299">
        <f t="shared" si="5"/>
        <v>0</v>
      </c>
      <c r="K18" s="299">
        <f t="shared" si="6"/>
        <v>0</v>
      </c>
      <c r="L18" s="300" t="str">
        <f t="shared" si="7"/>
        <v/>
      </c>
      <c r="M18" s="42"/>
    </row>
    <row r="19" spans="2:14" ht="25.5">
      <c r="B19" s="40"/>
      <c r="C19" s="236">
        <v>292</v>
      </c>
      <c r="D19" s="286" t="s">
        <v>942</v>
      </c>
      <c r="E19" s="567"/>
      <c r="F19" s="109"/>
      <c r="G19" s="299">
        <f t="shared" si="4"/>
        <v>0</v>
      </c>
      <c r="H19" s="109"/>
      <c r="I19" s="109"/>
      <c r="J19" s="299">
        <f t="shared" si="5"/>
        <v>0</v>
      </c>
      <c r="K19" s="299">
        <f t="shared" si="6"/>
        <v>0</v>
      </c>
      <c r="L19" s="300" t="str">
        <f t="shared" si="7"/>
        <v/>
      </c>
      <c r="M19" s="42"/>
    </row>
    <row r="20" spans="2:14" ht="14.25" customHeight="1">
      <c r="B20" s="40"/>
      <c r="C20" s="236">
        <v>293</v>
      </c>
      <c r="D20" s="275" t="s">
        <v>943</v>
      </c>
      <c r="E20" s="568"/>
      <c r="F20" s="117"/>
      <c r="G20" s="299">
        <f t="shared" si="4"/>
        <v>0</v>
      </c>
      <c r="H20" s="109"/>
      <c r="I20" s="109"/>
      <c r="J20" s="299">
        <f t="shared" si="5"/>
        <v>0</v>
      </c>
      <c r="K20" s="299">
        <f t="shared" si="6"/>
        <v>0</v>
      </c>
      <c r="L20" s="300" t="str">
        <f t="shared" si="7"/>
        <v/>
      </c>
      <c r="M20" s="42"/>
    </row>
    <row r="21" spans="2:14" ht="25.5">
      <c r="B21" s="40"/>
      <c r="C21" s="236">
        <v>296</v>
      </c>
      <c r="D21" s="286" t="s">
        <v>944</v>
      </c>
      <c r="E21" s="568"/>
      <c r="F21" s="117"/>
      <c r="G21" s="299">
        <f t="shared" si="4"/>
        <v>0</v>
      </c>
      <c r="H21" s="109"/>
      <c r="I21" s="109"/>
      <c r="J21" s="299">
        <f t="shared" si="5"/>
        <v>0</v>
      </c>
      <c r="K21" s="299">
        <f t="shared" si="6"/>
        <v>0</v>
      </c>
      <c r="L21" s="300" t="str">
        <f t="shared" si="7"/>
        <v/>
      </c>
      <c r="M21" s="42"/>
    </row>
    <row r="22" spans="2:14" ht="14.25" customHeight="1" thickBot="1">
      <c r="B22" s="40"/>
      <c r="C22" s="236">
        <v>297</v>
      </c>
      <c r="D22" s="275" t="s">
        <v>945</v>
      </c>
      <c r="E22" s="569"/>
      <c r="F22" s="110"/>
      <c r="G22" s="299">
        <f t="shared" si="4"/>
        <v>0</v>
      </c>
      <c r="H22" s="109"/>
      <c r="I22" s="109"/>
      <c r="J22" s="299">
        <f t="shared" si="5"/>
        <v>0</v>
      </c>
      <c r="K22" s="299">
        <f t="shared" si="6"/>
        <v>0</v>
      </c>
      <c r="L22" s="300" t="str">
        <f t="shared" si="7"/>
        <v/>
      </c>
      <c r="M22" s="42"/>
    </row>
    <row r="23" spans="2:14" ht="14.25" customHeight="1" thickBot="1">
      <c r="B23" s="40"/>
      <c r="C23" s="236">
        <v>29</v>
      </c>
      <c r="D23" s="266" t="s">
        <v>854</v>
      </c>
      <c r="E23" s="556">
        <f>SUM(E17:E22)</f>
        <v>0</v>
      </c>
      <c r="F23" s="301">
        <f>SUM(F17:F22)</f>
        <v>0</v>
      </c>
      <c r="G23" s="301">
        <f t="shared" si="4"/>
        <v>0</v>
      </c>
      <c r="H23" s="301">
        <f>SUM(H17:H22)</f>
        <v>0</v>
      </c>
      <c r="I23" s="301">
        <f>SUM(I17:I22)</f>
        <v>0</v>
      </c>
      <c r="J23" s="301">
        <f t="shared" si="5"/>
        <v>0</v>
      </c>
      <c r="K23" s="301">
        <f t="shared" si="6"/>
        <v>0</v>
      </c>
      <c r="L23" s="296" t="str">
        <f t="shared" si="7"/>
        <v/>
      </c>
      <c r="M23" s="42"/>
    </row>
    <row r="24" spans="2:14" ht="14.25" customHeight="1" thickBot="1">
      <c r="B24" s="40"/>
      <c r="C24" s="236"/>
      <c r="D24" s="570"/>
      <c r="E24" s="571"/>
      <c r="F24" s="572"/>
      <c r="G24" s="572"/>
      <c r="H24" s="572"/>
      <c r="I24" s="572"/>
      <c r="J24" s="572"/>
      <c r="K24" s="572"/>
      <c r="L24" s="573"/>
      <c r="M24" s="42"/>
    </row>
    <row r="25" spans="2:14" ht="14.25" customHeight="1">
      <c r="B25" s="40"/>
      <c r="C25" s="236">
        <v>39</v>
      </c>
      <c r="D25" s="272" t="s">
        <v>816</v>
      </c>
      <c r="E25" s="557"/>
      <c r="F25" s="107"/>
      <c r="G25" s="294">
        <f>E25+F25</f>
        <v>0</v>
      </c>
      <c r="H25" s="107"/>
      <c r="I25" s="107"/>
      <c r="J25" s="294">
        <f>H25-I25</f>
        <v>0</v>
      </c>
      <c r="K25" s="294">
        <f>J25-G25</f>
        <v>0</v>
      </c>
      <c r="L25" s="295" t="str">
        <f>IF(G25=0,"",K25/G25)</f>
        <v/>
      </c>
      <c r="M25" s="42"/>
    </row>
    <row r="26" spans="2:14" ht="14.25" customHeight="1">
      <c r="B26" s="40"/>
      <c r="C26" s="236">
        <v>481</v>
      </c>
      <c r="D26" s="286" t="s">
        <v>835</v>
      </c>
      <c r="E26" s="558"/>
      <c r="F26" s="109"/>
      <c r="G26" s="299">
        <f>E26+F26</f>
        <v>0</v>
      </c>
      <c r="H26" s="109"/>
      <c r="I26" s="109"/>
      <c r="J26" s="299">
        <f>H26-I26</f>
        <v>0</v>
      </c>
      <c r="K26" s="299">
        <f>J26-G26</f>
        <v>0</v>
      </c>
      <c r="L26" s="300" t="str">
        <f>IF(G26=0,"",K26/G26)</f>
        <v/>
      </c>
      <c r="M26" s="42"/>
    </row>
    <row r="27" spans="2:14" ht="14.25" customHeight="1">
      <c r="B27" s="40"/>
      <c r="C27" s="236">
        <v>49</v>
      </c>
      <c r="D27" s="286" t="s">
        <v>968</v>
      </c>
      <c r="E27" s="558"/>
      <c r="F27" s="109"/>
      <c r="G27" s="299">
        <f>E27+F27</f>
        <v>0</v>
      </c>
      <c r="H27" s="109"/>
      <c r="I27" s="109"/>
      <c r="J27" s="299">
        <f>H27-I27</f>
        <v>0</v>
      </c>
      <c r="K27" s="299">
        <f>J27-G27</f>
        <v>0</v>
      </c>
      <c r="L27" s="300" t="str">
        <f>IF(G27=0,"",K27/G27)</f>
        <v/>
      </c>
      <c r="M27" s="42"/>
      <c r="N27" s="41"/>
    </row>
    <row r="28" spans="2:14" ht="14.25" customHeight="1" thickBot="1">
      <c r="B28" s="40"/>
      <c r="C28" s="236">
        <v>59</v>
      </c>
      <c r="D28" s="326" t="s">
        <v>837</v>
      </c>
      <c r="E28" s="561"/>
      <c r="F28" s="110"/>
      <c r="G28" s="315">
        <f>E28+F28</f>
        <v>0</v>
      </c>
      <c r="H28" s="110"/>
      <c r="I28" s="110"/>
      <c r="J28" s="315">
        <f>H28-I28</f>
        <v>0</v>
      </c>
      <c r="K28" s="315">
        <f>J28-G28</f>
        <v>0</v>
      </c>
      <c r="L28" s="316" t="str">
        <f>IF(G28=0,"",K28/G28)</f>
        <v/>
      </c>
      <c r="M28" s="42"/>
      <c r="N28" s="41"/>
    </row>
    <row r="29" spans="2:14" ht="14.25" customHeight="1" thickBot="1">
      <c r="B29" s="40"/>
      <c r="C29" s="302"/>
      <c r="D29" s="1041"/>
      <c r="E29" s="297"/>
      <c r="F29" s="297"/>
      <c r="G29" s="297"/>
      <c r="H29" s="297"/>
      <c r="I29" s="297"/>
      <c r="J29" s="297"/>
      <c r="K29" s="297"/>
      <c r="L29" s="317"/>
      <c r="M29" s="42"/>
    </row>
    <row r="30" spans="2:14" ht="14.25" customHeight="1">
      <c r="B30" s="40"/>
      <c r="C30" s="303" t="s">
        <v>820</v>
      </c>
      <c r="D30" s="1069" t="s">
        <v>969</v>
      </c>
      <c r="E30" s="557"/>
      <c r="F30" s="107"/>
      <c r="G30" s="294">
        <f>E30+F30</f>
        <v>0</v>
      </c>
      <c r="H30" s="107"/>
      <c r="I30" s="107"/>
      <c r="J30" s="294">
        <f>H30-I30</f>
        <v>0</v>
      </c>
      <c r="K30" s="294">
        <f>J30-G30</f>
        <v>0</v>
      </c>
      <c r="L30" s="295" t="str">
        <f>IF(G30=0,"",K30/G30)</f>
        <v/>
      </c>
      <c r="M30" s="42"/>
    </row>
    <row r="31" spans="2:14" ht="14.25" customHeight="1">
      <c r="B31" s="40"/>
      <c r="C31" s="303" t="s">
        <v>822</v>
      </c>
      <c r="D31" s="1070" t="s">
        <v>795</v>
      </c>
      <c r="E31" s="558"/>
      <c r="F31" s="109"/>
      <c r="G31" s="299">
        <f>E31+F31</f>
        <v>0</v>
      </c>
      <c r="H31" s="109"/>
      <c r="I31" s="109"/>
      <c r="J31" s="299">
        <f>H31-I31</f>
        <v>0</v>
      </c>
      <c r="K31" s="299">
        <f>J31-G31</f>
        <v>0</v>
      </c>
      <c r="L31" s="300" t="str">
        <f>IF(G31=0,"",K31/G31)</f>
        <v/>
      </c>
      <c r="M31" s="42"/>
    </row>
    <row r="32" spans="2:14" ht="14.25" customHeight="1" thickBot="1">
      <c r="B32" s="40"/>
      <c r="C32" s="303" t="s">
        <v>839</v>
      </c>
      <c r="D32" s="951" t="s">
        <v>970</v>
      </c>
      <c r="E32" s="904">
        <f>+IF(('SI tableau ressources.1'!E11+'SI tableau ressources.1'!E14+'SI tableau ressources.1'!E19+'SI tableau ressources.1'!E30+'SI tableau ressources.1'!E38+'SI tableau ressources.2'!E14+'SI tableau ressources.2'!E19+'SI tableau ressources.2'!E22+'SI tableau ressources.2'!E27+'SI tableau ressources.2'!E35+'SI tableau ressources.3'!E19+'SI tableau ressources.3'!E28+'SI tableau ressources.4'!E16+'SI tableau ressources.4'!E18+'SI tableau ressources.4'!E20+'SI tableau ressources.4'!E29+'SI tableau ressources.5'!E15+'SI tableau ressources.5'!E23+SUM('SI tableau ressources.5'!E25:E31))-('SI tableau emploi.1'!E11+'SI tableau emploi.1'!E14+'SI tableau emploi.1'!E19+'SI tableau emploi.1'!E30+'SI tableau emploi.1'!E38+'SI tableau emploi.2'!E14+'SI tableau emploi.2'!E19+'SI tableau emploi.2'!E22+'SI tableau emploi.2'!E27+'SI tableau emploi.2'!E35+'SI tableau emploi.3'!E19+'SI tableau emploi.3'!E28+'SI tableau emploi.3'!E38+'SI tableau emploi.3'!E40+'SI tableau emploi.4'!E8+'SI tableau emploi.4'!E18+'SI tableau emploi.4'!E28+'SI tableau emploi.5'!E13+SUM('SI tableau emploi.5'!E15:E24))&lt;0,('SI tableau emploi.1'!E11+'SI tableau emploi.1'!E14+'SI tableau emploi.1'!E19+'SI tableau emploi.1'!E30+'SI tableau emploi.1'!E38+'SI tableau emploi.2'!E14+'SI tableau emploi.2'!E19+'SI tableau emploi.2'!E22+'SI tableau emploi.2'!E27+'SI tableau emploi.2'!E35+'SI tableau emploi.3'!E19+'SI tableau emploi.3'!E28+'SI tableau emploi.3'!E38+'SI tableau emploi.3'!E40+'SI tableau emploi.4'!E8+'SI tableau emploi.4'!E18+'SI tableau emploi.4'!E28+'SI tableau emploi.5'!E13+SUM('SI tableau emploi.5'!E15:E24))- ('SI tableau ressources.1'!E11+'SI tableau ressources.1'!E14+'SI tableau ressources.1'!E19+'SI tableau ressources.1'!E30+'SI tableau ressources.1'!E38+'SI tableau ressources.2'!E14+'SI tableau ressources.2'!E19+'SI tableau ressources.2'!E22+'SI tableau ressources.2'!E27+'SI tableau ressources.2'!E35+'SI tableau ressources.3'!E19+'SI tableau ressources.3'!E28+'SI tableau ressources.4'!E16+'SI tableau ressources.4'!E18+'SI tableau ressources.4'!E20+'SI tableau ressources.4'!E29+'SI tableau ressources.5'!E15+'SI tableau ressources.5'!E23+SUM('SI tableau ressources.5'!E25:E31)),0)</f>
        <v>0</v>
      </c>
      <c r="F32" s="905">
        <f>+IF(('SI tableau ressources.1'!F11+'SI tableau ressources.1'!F14+'SI tableau ressources.1'!F19+'SI tableau ressources.1'!F30+'SI tableau ressources.1'!F38+'SI tableau ressources.2'!F14+'SI tableau ressources.2'!F19+'SI tableau ressources.2'!F22+'SI tableau ressources.2'!F27+'SI tableau ressources.2'!F35+'SI tableau ressources.3'!F19+'SI tableau ressources.3'!F28+'SI tableau ressources.4'!F16+'SI tableau ressources.4'!F18+'SI tableau ressources.4'!F20+'SI tableau ressources.4'!F29+'SI tableau ressources.5'!F15+'SI tableau ressources.5'!F23+SUM('SI tableau ressources.5'!F25:F31))-('SI tableau emploi.1'!F11+'SI tableau emploi.1'!F14+'SI tableau emploi.1'!F19+'SI tableau emploi.1'!F30+'SI tableau emploi.1'!F38+'SI tableau emploi.2'!F14+'SI tableau emploi.2'!F19+'SI tableau emploi.2'!F22+'SI tableau emploi.2'!F27+'SI tableau emploi.2'!F35+'SI tableau emploi.3'!F19+'SI tableau emploi.3'!F28+'SI tableau emploi.3'!F38+'SI tableau emploi.3'!F40+'SI tableau emploi.4'!F8+'SI tableau emploi.4'!F18+'SI tableau emploi.4'!F28+'SI tableau emploi.5'!F13+SUM('SI tableau emploi.5'!F15:F24))&lt;0,('SI tableau emploi.1'!F11+'SI tableau emploi.1'!F14+'SI tableau emploi.1'!F19+'SI tableau emploi.1'!F30+'SI tableau emploi.1'!F38+'SI tableau emploi.2'!F14+'SI tableau emploi.2'!F19+'SI tableau emploi.2'!F22+'SI tableau emploi.2'!F27+'SI tableau emploi.2'!F35+'SI tableau emploi.3'!F19+'SI tableau emploi.3'!F28+'SI tableau emploi.3'!F38+'SI tableau emploi.3'!F40+'SI tableau emploi.4'!F8+'SI tableau emploi.4'!F18+'SI tableau emploi.4'!F28+'SI tableau emploi.5'!F13+SUM('SI tableau emploi.5'!F15:F24))- ('SI tableau ressources.1'!F11+'SI tableau ressources.1'!F14+'SI tableau ressources.1'!F19+'SI tableau ressources.1'!F30+'SI tableau ressources.1'!F38+'SI tableau ressources.2'!F14+'SI tableau ressources.2'!F19+'SI tableau ressources.2'!F22+'SI tableau ressources.2'!F27+'SI tableau ressources.2'!F35+'SI tableau ressources.3'!F19+'SI tableau ressources.3'!F28+'SI tableau ressources.4'!F16+'SI tableau ressources.4'!F18+'SI tableau ressources.4'!F20+'SI tableau ressources.4'!F29+'SI tableau ressources.5'!F15+'SI tableau ressources.5'!F23+SUM('SI tableau ressources.5'!F25:F31)),0)</f>
        <v>0</v>
      </c>
      <c r="G32" s="947">
        <f>E32+F32</f>
        <v>0</v>
      </c>
      <c r="H32" s="946"/>
      <c r="I32" s="946"/>
      <c r="J32" s="948">
        <f>+IF(('SI tableau ressources.1'!J11+'SI tableau ressources.1'!J14+'SI tableau ressources.1'!J19+'SI tableau ressources.1'!J30+'SI tableau ressources.1'!J38+'SI tableau ressources.2'!J14+'SI tableau ressources.2'!J19+'SI tableau ressources.2'!J22+'SI tableau ressources.2'!J27+'SI tableau ressources.2'!J35+'SI tableau ressources.3'!J19+'SI tableau ressources.3'!J28+'SI tableau ressources.4'!J16+'SI tableau ressources.4'!J18+'SI tableau ressources.4'!J20+'SI tableau ressources.4'!J29+'SI tableau ressources.5'!J15+'SI tableau ressources.5'!J23+SUM('SI tableau ressources.5'!J25:J31))-('SI tableau emploi.1'!J11+'SI tableau emploi.1'!J14+'SI tableau emploi.1'!J19+'SI tableau emploi.1'!J30+'SI tableau emploi.1'!J38+'SI tableau emploi.2'!J14+'SI tableau emploi.2'!J19+'SI tableau emploi.2'!J22+'SI tableau emploi.2'!J27+'SI tableau emploi.2'!J35+'SI tableau emploi.3'!J19+'SI tableau emploi.3'!J28+'SI tableau emploi.3'!J38+'SI tableau emploi.3'!J40+'SI tableau emploi.4'!J8+'SI tableau emploi.4'!J18+'SI tableau emploi.4'!J28+'SI tableau emploi.5'!J13+SUM('SI tableau emploi.5'!J15:J24))&lt;0,('SI tableau emploi.1'!J11+'SI tableau emploi.1'!J14+'SI tableau emploi.1'!J19+'SI tableau emploi.1'!J30+'SI tableau emploi.1'!J38+'SI tableau emploi.2'!J14+'SI tableau emploi.2'!J19+'SI tableau emploi.2'!J22+'SI tableau emploi.2'!J27+'SI tableau emploi.2'!J35+'SI tableau emploi.3'!J19+'SI tableau emploi.3'!J28+'SI tableau emploi.3'!J38+'SI tableau emploi.3'!J40+'SI tableau emploi.4'!J8+'SI tableau emploi.4'!J18+'SI tableau emploi.4'!J28+'SI tableau emploi.5'!J13+SUM('SI tableau emploi.5'!J15:J24))- ('SI tableau ressources.1'!J11+'SI tableau ressources.1'!J14+'SI tableau ressources.1'!J19+'SI tableau ressources.1'!J30+'SI tableau ressources.1'!J38+'SI tableau ressources.2'!J14+'SI tableau ressources.2'!J19+'SI tableau ressources.2'!J22+'SI tableau ressources.2'!J27+'SI tableau ressources.2'!J35+'SI tableau ressources.3'!J19+'SI tableau ressources.3'!J28+'SI tableau ressources.4'!J16+'SI tableau ressources.4'!J18+'SI tableau ressources.4'!J20+'SI tableau ressources.4'!J29+'SI tableau ressources.5'!J15+'SI tableau ressources.5'!J23+SUM('SI tableau ressources.5'!J25:J31)),0)</f>
        <v>0</v>
      </c>
      <c r="K32" s="315">
        <f>J32-G32</f>
        <v>0</v>
      </c>
      <c r="L32" s="316" t="str">
        <f>IF(G32=0,"",K32/G32)</f>
        <v/>
      </c>
      <c r="M32" s="42"/>
    </row>
    <row r="33" spans="2:13" ht="14.25" customHeight="1" thickBot="1">
      <c r="B33" s="40"/>
      <c r="C33" s="302"/>
      <c r="D33" s="1041"/>
      <c r="E33" s="297"/>
      <c r="F33" s="297"/>
      <c r="G33" s="297"/>
      <c r="H33" s="297"/>
      <c r="I33" s="297"/>
      <c r="J33" s="297"/>
      <c r="K33" s="297"/>
      <c r="L33" s="317"/>
      <c r="M33" s="42"/>
    </row>
    <row r="34" spans="2:13" ht="14.25" customHeight="1" thickBot="1">
      <c r="B34" s="40"/>
      <c r="C34" s="1046"/>
      <c r="D34" s="562" t="s">
        <v>825</v>
      </c>
      <c r="E34" s="555">
        <f>+'SI tableau ressources.1'!E11+'SI tableau ressources.1'!E14+'SI tableau ressources.1'!E19+'SI tableau ressources.1'!E30+'SI tableau ressources.1'!E38+'SI tableau ressources.2'!E14+'SI tableau ressources.2'!E19+'SI tableau ressources.2'!E22+'SI tableau ressources.2'!E27+'SI tableau ressources.2'!E35+'SI tableau ressources.3'!E19+'SI tableau ressources.3'!E28+'SI tableau ressources.4'!E16+'SI tableau ressources.4'!E18+'SI tableau ressources.4'!E20+'SI tableau ressources.4'!E29+'SI tableau ressources.5'!E15+'SI tableau ressources.5'!E23+'SI tableau ressources.5'!E25+'SI tableau ressources.5'!E26+'SI tableau ressources.5'!E27+'SI tableau ressources.5'!E28+SUM(E30:E32)</f>
        <v>0</v>
      </c>
      <c r="F34" s="253">
        <f>+'SI tableau ressources.1'!F11+'SI tableau ressources.1'!F14+'SI tableau ressources.1'!F19+'SI tableau ressources.1'!F30+'SI tableau ressources.1'!F38+'SI tableau ressources.2'!F14+'SI tableau ressources.2'!F19+'SI tableau ressources.2'!F22+'SI tableau ressources.2'!F27+'SI tableau ressources.2'!F35+'SI tableau ressources.3'!F19+'SI tableau ressources.3'!F28+'SI tableau ressources.4'!F16+'SI tableau ressources.4'!F18+'SI tableau ressources.4'!F20+'SI tableau ressources.4'!F29+'SI tableau ressources.5'!F15+'SI tableau ressources.5'!F23+'SI tableau ressources.5'!F25+'SI tableau ressources.5'!F26+'SI tableau ressources.5'!F27+'SI tableau ressources.5'!F28+SUM(F30:F32)</f>
        <v>0</v>
      </c>
      <c r="G34" s="253">
        <f>+'SI tableau ressources.1'!G11+'SI tableau ressources.1'!G14+'SI tableau ressources.1'!G19+'SI tableau ressources.1'!G30+'SI tableau ressources.1'!G38+'SI tableau ressources.2'!G14+'SI tableau ressources.2'!G19+'SI tableau ressources.2'!G22+'SI tableau ressources.2'!G27+'SI tableau ressources.2'!G35+'SI tableau ressources.3'!G19+'SI tableau ressources.3'!G28+'SI tableau ressources.4'!G16+'SI tableau ressources.4'!G18+'SI tableau ressources.4'!G20+'SI tableau ressources.4'!G29+'SI tableau ressources.5'!G15+'SI tableau ressources.5'!G23+'SI tableau ressources.5'!G25+'SI tableau ressources.5'!G26+'SI tableau ressources.5'!G27+'SI tableau ressources.5'!G28+SUM(G30:G32)</f>
        <v>0</v>
      </c>
      <c r="H34" s="253">
        <f>+'SI tableau ressources.1'!H11+'SI tableau ressources.1'!H14+'SI tableau ressources.1'!H19+'SI tableau ressources.1'!H30+'SI tableau ressources.1'!H38+'SI tableau ressources.2'!H14+'SI tableau ressources.2'!H19+'SI tableau ressources.2'!H22+'SI tableau ressources.2'!H27+'SI tableau ressources.2'!H35+'SI tableau ressources.3'!H19+'SI tableau ressources.3'!H28+'SI tableau ressources.4'!H16+'SI tableau ressources.4'!H18+'SI tableau ressources.4'!H20+'SI tableau ressources.4'!H29+'SI tableau ressources.5'!H15+'SI tableau ressources.5'!H23+'SI tableau ressources.5'!H25+'SI tableau ressources.5'!H26+'SI tableau ressources.5'!H27+'SI tableau ressources.5'!H28+SUM(H30:H32)</f>
        <v>0</v>
      </c>
      <c r="I34" s="253">
        <f>+'SI tableau ressources.1'!I11+'SI tableau ressources.1'!I14+'SI tableau ressources.1'!I19+'SI tableau ressources.1'!I30+'SI tableau ressources.1'!I38+'SI tableau ressources.2'!I14+'SI tableau ressources.2'!I19+'SI tableau ressources.2'!I22+'SI tableau ressources.2'!I27+'SI tableau ressources.2'!I35+'SI tableau ressources.3'!I19+'SI tableau ressources.3'!I28+'SI tableau ressources.4'!I16+'SI tableau ressources.4'!I18+'SI tableau ressources.4'!I20+'SI tableau ressources.4'!I29+'SI tableau ressources.5'!I15+'SI tableau ressources.5'!I23+'SI tableau ressources.5'!I25+'SI tableau ressources.5'!I26+'SI tableau ressources.5'!I27+'SI tableau ressources.5'!I28+SUM(I30:I32)</f>
        <v>0</v>
      </c>
      <c r="J34" s="949">
        <f>+'SI tableau ressources.1'!J11+'SI tableau ressources.1'!J14+'SI tableau ressources.1'!J19+'SI tableau ressources.1'!J30+'SI tableau ressources.1'!J38+'SI tableau ressources.2'!J14+'SI tableau ressources.2'!J19+'SI tableau ressources.2'!J22+'SI tableau ressources.2'!J27+'SI tableau ressources.2'!J35+'SI tableau ressources.3'!J19+'SI tableau ressources.3'!J28+'SI tableau ressources.4'!J16+'SI tableau ressources.4'!J18+'SI tableau ressources.4'!J20+'SI tableau ressources.4'!J29+'SI tableau ressources.5'!J15+'SI tableau ressources.5'!J23+'SI tableau ressources.5'!J25+'SI tableau ressources.5'!J26+'SI tableau ressources.5'!J27+'SI tableau ressources.5'!J28+SUM(J30:J32)</f>
        <v>0</v>
      </c>
      <c r="K34" s="253">
        <f>J34-G34</f>
        <v>0</v>
      </c>
      <c r="L34" s="296" t="str">
        <f>IF(G34=0,"",K34/G34)</f>
        <v/>
      </c>
      <c r="M34" s="42"/>
    </row>
    <row r="35" spans="2:13" ht="14.25" customHeight="1" thickBot="1">
      <c r="B35" s="60"/>
      <c r="C35" s="540"/>
      <c r="D35" s="541"/>
      <c r="E35" s="281"/>
      <c r="F35" s="281"/>
      <c r="G35" s="281"/>
      <c r="H35" s="281"/>
      <c r="I35" s="281"/>
      <c r="J35" s="281"/>
      <c r="K35" s="281"/>
      <c r="L35" s="281"/>
      <c r="M35" s="63"/>
    </row>
  </sheetData>
  <sheetProtection sheet="1" objects="1" scenarios="1" selectLockedCells="1"/>
  <mergeCells count="10">
    <mergeCell ref="C6:D6"/>
    <mergeCell ref="C16:D16"/>
    <mergeCell ref="B2:M2"/>
    <mergeCell ref="E4:E5"/>
    <mergeCell ref="F4:F5"/>
    <mergeCell ref="G4:G5"/>
    <mergeCell ref="H4:H5"/>
    <mergeCell ref="I4:I5"/>
    <mergeCell ref="J4:J5"/>
    <mergeCell ref="K4:L4"/>
  </mergeCells>
  <phoneticPr fontId="0" type="noConversion"/>
  <printOptions horizontalCentered="1" verticalCentered="1"/>
  <pageMargins left="0" right="0" top="0.19685039370078741" bottom="0" header="0.19685039370078741" footer="0.19685039370078741"/>
  <pageSetup paperSize="9" scale="87" orientation="landscape" horizontalDpi="300" verticalDpi="300" r:id="rId1"/>
  <headerFooter alignWithMargins="0">
    <oddFooter>&amp;R&amp;"Times New Roman,Normal"-17-</oddFooter>
  </headerFooter>
  <ignoredErrors>
    <ignoredError sqref="E6:F6 H6:I6"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B1:I27"/>
  <sheetViews>
    <sheetView workbookViewId="0">
      <selection activeCell="E6" sqref="E6"/>
    </sheetView>
  </sheetViews>
  <sheetFormatPr baseColWidth="10" defaultColWidth="11.42578125" defaultRowHeight="12.75"/>
  <cols>
    <col min="1" max="1" width="2.42578125" style="38" customWidth="1"/>
    <col min="2" max="2" width="1" style="38" customWidth="1"/>
    <col min="3" max="3" width="7.140625" style="38" customWidth="1"/>
    <col min="4" max="4" width="59.140625" style="38" customWidth="1"/>
    <col min="5" max="8" width="15.42578125" style="38" customWidth="1"/>
    <col min="9" max="9" width="1" style="38" customWidth="1"/>
    <col min="10" max="10" width="3.5703125" style="38" customWidth="1"/>
    <col min="11" max="16384" width="11.42578125" style="38"/>
  </cols>
  <sheetData>
    <row r="1" spans="2:9" ht="13.5" thickBot="1"/>
    <row r="2" spans="2:9" ht="27" customHeight="1" thickBot="1">
      <c r="B2" s="1142" t="s">
        <v>971</v>
      </c>
      <c r="C2" s="1143"/>
      <c r="D2" s="1143"/>
      <c r="E2" s="1143"/>
      <c r="F2" s="1143"/>
      <c r="G2" s="1143"/>
      <c r="H2" s="1143"/>
      <c r="I2" s="1144"/>
    </row>
    <row r="3" spans="2:9" ht="14.25" customHeight="1" thickBot="1">
      <c r="B3" s="71"/>
      <c r="C3" s="318"/>
      <c r="D3" s="319"/>
      <c r="E3" s="235"/>
      <c r="F3" s="235"/>
      <c r="G3" s="235"/>
      <c r="H3" s="235"/>
      <c r="I3" s="74"/>
    </row>
    <row r="4" spans="2:9" ht="51.75" thickBot="1">
      <c r="B4" s="40"/>
      <c r="C4" s="1046"/>
      <c r="D4" s="1041"/>
      <c r="E4" s="320" t="s">
        <v>972</v>
      </c>
      <c r="F4" s="321" t="s">
        <v>973</v>
      </c>
      <c r="G4" s="321" t="s">
        <v>974</v>
      </c>
      <c r="H4" s="322" t="s">
        <v>975</v>
      </c>
      <c r="I4" s="42"/>
    </row>
    <row r="5" spans="2:9" ht="14.25" customHeight="1" thickBot="1">
      <c r="B5" s="40"/>
      <c r="C5" s="1146" t="s">
        <v>930</v>
      </c>
      <c r="D5" s="1146"/>
      <c r="E5" s="78" t="s">
        <v>726</v>
      </c>
      <c r="F5" s="78" t="s">
        <v>727</v>
      </c>
      <c r="G5" s="78" t="s">
        <v>728</v>
      </c>
      <c r="H5" s="78" t="s">
        <v>976</v>
      </c>
      <c r="I5" s="42"/>
    </row>
    <row r="6" spans="2:9" ht="14.25" customHeight="1">
      <c r="B6" s="40"/>
      <c r="C6" s="236">
        <v>2801</v>
      </c>
      <c r="D6" s="272" t="s">
        <v>893</v>
      </c>
      <c r="E6" s="92"/>
      <c r="F6" s="92"/>
      <c r="G6" s="92"/>
      <c r="H6" s="323">
        <f t="shared" ref="H6:H11" si="0">(E6+F6)-G6</f>
        <v>0</v>
      </c>
      <c r="I6" s="42"/>
    </row>
    <row r="7" spans="2:9" ht="14.25" customHeight="1">
      <c r="B7" s="40"/>
      <c r="C7" s="236">
        <v>2803</v>
      </c>
      <c r="D7" s="286" t="s">
        <v>977</v>
      </c>
      <c r="E7" s="95"/>
      <c r="F7" s="95"/>
      <c r="G7" s="95"/>
      <c r="H7" s="324">
        <f t="shared" si="0"/>
        <v>0</v>
      </c>
      <c r="I7" s="42"/>
    </row>
    <row r="8" spans="2:9" ht="25.5">
      <c r="B8" s="40"/>
      <c r="C8" s="236">
        <v>2805</v>
      </c>
      <c r="D8" s="286" t="s">
        <v>895</v>
      </c>
      <c r="E8" s="95"/>
      <c r="F8" s="95"/>
      <c r="G8" s="95"/>
      <c r="H8" s="324">
        <f t="shared" si="0"/>
        <v>0</v>
      </c>
      <c r="I8" s="42"/>
    </row>
    <row r="9" spans="2:9" ht="14.25" customHeight="1">
      <c r="B9" s="40"/>
      <c r="C9" s="236">
        <v>2806</v>
      </c>
      <c r="D9" s="286" t="s">
        <v>896</v>
      </c>
      <c r="E9" s="95"/>
      <c r="F9" s="95"/>
      <c r="G9" s="95"/>
      <c r="H9" s="324">
        <f t="shared" si="0"/>
        <v>0</v>
      </c>
      <c r="I9" s="42"/>
    </row>
    <row r="10" spans="2:9" ht="14.25" customHeight="1">
      <c r="B10" s="40"/>
      <c r="C10" s="236">
        <v>2807</v>
      </c>
      <c r="D10" s="287" t="s">
        <v>897</v>
      </c>
      <c r="E10" s="106"/>
      <c r="F10" s="106"/>
      <c r="G10" s="106"/>
      <c r="H10" s="325">
        <f t="shared" si="0"/>
        <v>0</v>
      </c>
      <c r="I10" s="42"/>
    </row>
    <row r="11" spans="2:9" ht="14.25" customHeight="1" thickBot="1">
      <c r="B11" s="40"/>
      <c r="C11" s="236">
        <v>2808</v>
      </c>
      <c r="D11" s="326" t="s">
        <v>898</v>
      </c>
      <c r="E11" s="94"/>
      <c r="F11" s="94"/>
      <c r="G11" s="94"/>
      <c r="H11" s="327">
        <f t="shared" si="0"/>
        <v>0</v>
      </c>
      <c r="I11" s="42"/>
    </row>
    <row r="12" spans="2:9" ht="14.25" customHeight="1">
      <c r="B12" s="40"/>
      <c r="C12" s="236"/>
      <c r="D12" s="209"/>
      <c r="E12" s="244"/>
      <c r="F12" s="244"/>
      <c r="G12" s="244"/>
      <c r="H12" s="244"/>
      <c r="I12" s="42"/>
    </row>
    <row r="13" spans="2:9" ht="14.25" customHeight="1" thickBot="1">
      <c r="B13" s="40"/>
      <c r="C13" s="1146" t="s">
        <v>978</v>
      </c>
      <c r="D13" s="1146"/>
      <c r="E13" s="244"/>
      <c r="F13" s="244"/>
      <c r="G13" s="244"/>
      <c r="H13" s="244"/>
      <c r="I13" s="42"/>
    </row>
    <row r="14" spans="2:9" ht="14.25" customHeight="1">
      <c r="B14" s="40"/>
      <c r="C14" s="236">
        <v>2811</v>
      </c>
      <c r="D14" s="272" t="s">
        <v>979</v>
      </c>
      <c r="E14" s="96"/>
      <c r="F14" s="92"/>
      <c r="G14" s="92"/>
      <c r="H14" s="323">
        <f t="shared" ref="H14:H22" si="1">(E14+F14)-G14</f>
        <v>0</v>
      </c>
      <c r="I14" s="42"/>
    </row>
    <row r="15" spans="2:9" ht="14.25" customHeight="1">
      <c r="B15" s="40"/>
      <c r="C15" s="236">
        <v>2812</v>
      </c>
      <c r="D15" s="286" t="s">
        <v>902</v>
      </c>
      <c r="E15" s="101"/>
      <c r="F15" s="95"/>
      <c r="G15" s="95"/>
      <c r="H15" s="324">
        <f t="shared" si="1"/>
        <v>0</v>
      </c>
      <c r="I15" s="42"/>
    </row>
    <row r="16" spans="2:9" ht="14.25" customHeight="1">
      <c r="B16" s="40"/>
      <c r="C16" s="249">
        <v>2813</v>
      </c>
      <c r="D16" s="286" t="s">
        <v>903</v>
      </c>
      <c r="E16" s="101"/>
      <c r="F16" s="95"/>
      <c r="G16" s="95"/>
      <c r="H16" s="324">
        <f t="shared" si="1"/>
        <v>0</v>
      </c>
      <c r="I16" s="42"/>
    </row>
    <row r="17" spans="2:9" ht="14.25" customHeight="1">
      <c r="B17" s="40"/>
      <c r="C17" s="236">
        <v>2814</v>
      </c>
      <c r="D17" s="286" t="s">
        <v>904</v>
      </c>
      <c r="E17" s="101"/>
      <c r="F17" s="95"/>
      <c r="G17" s="95"/>
      <c r="H17" s="324">
        <f t="shared" si="1"/>
        <v>0</v>
      </c>
      <c r="I17" s="42"/>
    </row>
    <row r="18" spans="2:9" ht="14.25" customHeight="1">
      <c r="B18" s="40"/>
      <c r="C18" s="236">
        <v>2815</v>
      </c>
      <c r="D18" s="286" t="s">
        <v>913</v>
      </c>
      <c r="E18" s="101"/>
      <c r="F18" s="95"/>
      <c r="G18" s="95"/>
      <c r="H18" s="324">
        <f t="shared" si="1"/>
        <v>0</v>
      </c>
      <c r="I18" s="42"/>
    </row>
    <row r="19" spans="2:9" ht="14.25" customHeight="1">
      <c r="B19" s="40"/>
      <c r="C19" s="328">
        <v>2818</v>
      </c>
      <c r="D19" s="286" t="s">
        <v>912</v>
      </c>
      <c r="E19" s="579"/>
      <c r="F19" s="53"/>
      <c r="G19" s="53"/>
      <c r="H19" s="324">
        <f t="shared" si="1"/>
        <v>0</v>
      </c>
      <c r="I19" s="42"/>
    </row>
    <row r="20" spans="2:9" ht="14.25" customHeight="1">
      <c r="B20" s="40"/>
      <c r="C20" s="249"/>
      <c r="D20" s="583" t="s">
        <v>980</v>
      </c>
      <c r="E20" s="580"/>
      <c r="F20" s="575"/>
      <c r="G20" s="575"/>
      <c r="H20" s="576">
        <f t="shared" si="1"/>
        <v>0</v>
      </c>
      <c r="I20" s="42"/>
    </row>
    <row r="21" spans="2:9" ht="14.25" customHeight="1">
      <c r="B21" s="40"/>
      <c r="C21" s="249"/>
      <c r="D21" s="584" t="s">
        <v>981</v>
      </c>
      <c r="E21" s="580"/>
      <c r="F21" s="575"/>
      <c r="G21" s="575"/>
      <c r="H21" s="576">
        <f t="shared" si="1"/>
        <v>0</v>
      </c>
      <c r="I21" s="42"/>
    </row>
    <row r="22" spans="2:9" ht="14.25" customHeight="1" thickBot="1">
      <c r="B22" s="40"/>
      <c r="D22" s="585" t="s">
        <v>982</v>
      </c>
      <c r="E22" s="581"/>
      <c r="F22" s="577"/>
      <c r="G22" s="577"/>
      <c r="H22" s="578">
        <f t="shared" si="1"/>
        <v>0</v>
      </c>
      <c r="I22" s="42"/>
    </row>
    <row r="23" spans="2:9" ht="14.25" customHeight="1" thickBot="1">
      <c r="B23" s="40"/>
      <c r="C23" s="1146"/>
      <c r="D23" s="1146"/>
      <c r="E23" s="244"/>
      <c r="F23" s="244"/>
      <c r="G23" s="244"/>
      <c r="H23" s="244"/>
      <c r="I23" s="42"/>
    </row>
    <row r="24" spans="2:9" ht="26.25" thickBot="1">
      <c r="B24" s="40"/>
      <c r="C24" s="574">
        <v>282</v>
      </c>
      <c r="D24" s="293" t="s">
        <v>967</v>
      </c>
      <c r="E24" s="586"/>
      <c r="F24" s="587"/>
      <c r="G24" s="587"/>
      <c r="H24" s="588">
        <f>(E24+F24)-G24</f>
        <v>0</v>
      </c>
      <c r="I24" s="42"/>
    </row>
    <row r="25" spans="2:9" ht="14.25" customHeight="1" thickBot="1">
      <c r="B25" s="40"/>
      <c r="C25" s="1146"/>
      <c r="D25" s="1146"/>
      <c r="E25" s="244"/>
      <c r="F25" s="244"/>
      <c r="G25" s="244"/>
      <c r="H25" s="244"/>
      <c r="I25" s="42"/>
    </row>
    <row r="26" spans="2:9" ht="14.25" customHeight="1" thickBot="1">
      <c r="B26" s="40"/>
      <c r="C26" s="41"/>
      <c r="D26" s="562" t="s">
        <v>825</v>
      </c>
      <c r="E26" s="582">
        <f>SUM(E6:E19)+E24</f>
        <v>0</v>
      </c>
      <c r="F26" s="329">
        <f>SUM(F6:F19)+F24</f>
        <v>0</v>
      </c>
      <c r="G26" s="329">
        <f>SUM(G6:G19)+G24</f>
        <v>0</v>
      </c>
      <c r="H26" s="329">
        <f>(E26+F26)-G26</f>
        <v>0</v>
      </c>
      <c r="I26" s="42"/>
    </row>
    <row r="27" spans="2:9" ht="14.25" customHeight="1" thickBot="1">
      <c r="B27" s="60"/>
      <c r="C27" s="62"/>
      <c r="D27" s="62"/>
      <c r="E27" s="62"/>
      <c r="F27" s="62"/>
      <c r="G27" s="62"/>
      <c r="H27" s="62"/>
      <c r="I27" s="63"/>
    </row>
  </sheetData>
  <sheetProtection sheet="1" objects="1" scenarios="1" selectLockedCells="1"/>
  <mergeCells count="5">
    <mergeCell ref="C5:D5"/>
    <mergeCell ref="C13:D13"/>
    <mergeCell ref="B2:I2"/>
    <mergeCell ref="C23:D23"/>
    <mergeCell ref="C25:D25"/>
  </mergeCells>
  <phoneticPr fontId="0" type="noConversion"/>
  <printOptions horizontalCentered="1" verticalCentered="1"/>
  <pageMargins left="0" right="0" top="0.59055118110236227" bottom="0" header="0.19685039370078741" footer="0"/>
  <pageSetup paperSize="9" orientation="landscape" horizontalDpi="300" verticalDpi="300" r:id="rId1"/>
  <headerFooter alignWithMargins="0">
    <oddFooter>&amp;R&amp;"Times New Roman,Normal"- 18 -</oddFooter>
  </headerFooter>
  <ignoredErrors>
    <ignoredError sqref="E5:G5"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B1:I36"/>
  <sheetViews>
    <sheetView workbookViewId="0">
      <selection activeCell="F13" sqref="F13"/>
    </sheetView>
  </sheetViews>
  <sheetFormatPr baseColWidth="10" defaultColWidth="11.42578125" defaultRowHeight="12.75"/>
  <cols>
    <col min="1" max="1" width="2.140625" style="38" customWidth="1"/>
    <col min="2" max="2" width="1" style="38" customWidth="1"/>
    <col min="3" max="3" width="7.140625" style="38" customWidth="1"/>
    <col min="4" max="4" width="59.140625" style="38" customWidth="1"/>
    <col min="5" max="8" width="17.42578125" style="38" customWidth="1"/>
    <col min="9" max="9" width="1" style="38" customWidth="1"/>
    <col min="10" max="10" width="2" style="38" customWidth="1"/>
    <col min="11" max="16384" width="11.42578125" style="38"/>
  </cols>
  <sheetData>
    <row r="1" spans="2:9" ht="13.5" thickBot="1"/>
    <row r="2" spans="2:9" s="39" customFormat="1" ht="33.75" customHeight="1" thickBot="1">
      <c r="B2" s="1142" t="s">
        <v>983</v>
      </c>
      <c r="C2" s="1143"/>
      <c r="D2" s="1143"/>
      <c r="E2" s="1143"/>
      <c r="F2" s="1143"/>
      <c r="G2" s="1143"/>
      <c r="H2" s="1143"/>
      <c r="I2" s="1144"/>
    </row>
    <row r="3" spans="2:9" ht="6.75" customHeight="1" thickBot="1">
      <c r="B3" s="71"/>
      <c r="C3" s="318"/>
      <c r="D3" s="330"/>
      <c r="E3" s="263"/>
      <c r="F3" s="263"/>
      <c r="G3" s="263"/>
      <c r="H3" s="263"/>
      <c r="I3" s="74"/>
    </row>
    <row r="4" spans="2:9" ht="35.25" customHeight="1" thickBot="1">
      <c r="B4" s="40"/>
      <c r="C4" s="331"/>
      <c r="D4" s="332"/>
      <c r="E4" s="320" t="s">
        <v>984</v>
      </c>
      <c r="F4" s="321" t="s">
        <v>973</v>
      </c>
      <c r="G4" s="321" t="s">
        <v>985</v>
      </c>
      <c r="H4" s="322" t="s">
        <v>986</v>
      </c>
      <c r="I4" s="42"/>
    </row>
    <row r="5" spans="2:9" ht="14.25" customHeight="1" thickBot="1">
      <c r="B5" s="40"/>
      <c r="C5" s="1146" t="s">
        <v>987</v>
      </c>
      <c r="D5" s="1146"/>
      <c r="E5" s="305" t="s">
        <v>726</v>
      </c>
      <c r="F5" s="305" t="s">
        <v>727</v>
      </c>
      <c r="G5" s="305" t="s">
        <v>728</v>
      </c>
      <c r="H5" s="305" t="s">
        <v>976</v>
      </c>
      <c r="I5" s="314"/>
    </row>
    <row r="6" spans="2:9" ht="14.25" customHeight="1">
      <c r="B6" s="40"/>
      <c r="C6" s="236">
        <v>10686</v>
      </c>
      <c r="D6" s="282" t="s">
        <v>988</v>
      </c>
      <c r="E6" s="113"/>
      <c r="F6" s="113"/>
      <c r="G6" s="113"/>
      <c r="H6" s="333">
        <f>E6+F6-G6</f>
        <v>0</v>
      </c>
      <c r="I6" s="42"/>
    </row>
    <row r="7" spans="2:9" ht="14.25" customHeight="1" thickBot="1">
      <c r="B7" s="40"/>
      <c r="C7" s="236">
        <v>10687</v>
      </c>
      <c r="D7" s="334" t="s">
        <v>989</v>
      </c>
      <c r="E7" s="118"/>
      <c r="F7" s="118"/>
      <c r="G7" s="118"/>
      <c r="H7" s="335">
        <f>E7+F7-G7</f>
        <v>0</v>
      </c>
      <c r="I7" s="42"/>
    </row>
    <row r="8" spans="2:9" ht="14.25" customHeight="1" thickBot="1">
      <c r="B8" s="40"/>
      <c r="C8" s="1146" t="s">
        <v>990</v>
      </c>
      <c r="D8" s="1146"/>
      <c r="E8" s="54"/>
      <c r="F8" s="54"/>
      <c r="G8" s="54"/>
      <c r="H8" s="54"/>
      <c r="I8" s="42"/>
    </row>
    <row r="9" spans="2:9" ht="25.5">
      <c r="B9" s="40"/>
      <c r="C9" s="236">
        <v>141</v>
      </c>
      <c r="D9" s="282" t="s">
        <v>991</v>
      </c>
      <c r="E9" s="113"/>
      <c r="F9" s="113">
        <f>+'Charges expl.3 fin'!J16</f>
        <v>0</v>
      </c>
      <c r="G9" s="113">
        <f>+'Produits expl. 3'!I21</f>
        <v>0</v>
      </c>
      <c r="H9" s="333">
        <f t="shared" ref="H9:H17" si="0">E9+F9-G9</f>
        <v>0</v>
      </c>
      <c r="I9" s="42"/>
    </row>
    <row r="10" spans="2:9" ht="14.25" customHeight="1">
      <c r="B10" s="40"/>
      <c r="C10" s="236">
        <v>142</v>
      </c>
      <c r="D10" s="275" t="s">
        <v>859</v>
      </c>
      <c r="E10" s="53"/>
      <c r="F10" s="116">
        <f>+'Charges expl.3 fin'!J17</f>
        <v>0</v>
      </c>
      <c r="G10" s="53">
        <f>+'Produits expl. 3'!I22</f>
        <v>0</v>
      </c>
      <c r="H10" s="593">
        <f t="shared" si="0"/>
        <v>0</v>
      </c>
      <c r="I10" s="42"/>
    </row>
    <row r="11" spans="2:9" ht="25.5">
      <c r="B11" s="40"/>
      <c r="C11" s="236">
        <v>144</v>
      </c>
      <c r="D11" s="275" t="s">
        <v>860</v>
      </c>
      <c r="E11" s="53"/>
      <c r="F11" s="116"/>
      <c r="G11" s="53"/>
      <c r="H11" s="593">
        <f t="shared" si="0"/>
        <v>0</v>
      </c>
      <c r="I11" s="42"/>
    </row>
    <row r="12" spans="2:9" ht="14.25" customHeight="1">
      <c r="B12" s="40"/>
      <c r="C12" s="236">
        <v>145</v>
      </c>
      <c r="D12" s="275" t="s">
        <v>861</v>
      </c>
      <c r="E12" s="53"/>
      <c r="F12" s="116">
        <f>+'Charges expl.3 fin'!J15</f>
        <v>0</v>
      </c>
      <c r="G12" s="53">
        <f>+'Produits expl. 3'!I20</f>
        <v>0</v>
      </c>
      <c r="H12" s="593">
        <f t="shared" si="0"/>
        <v>0</v>
      </c>
      <c r="I12" s="42"/>
    </row>
    <row r="13" spans="2:9" ht="14.25" customHeight="1">
      <c r="B13" s="40"/>
      <c r="C13" s="236">
        <v>146</v>
      </c>
      <c r="D13" s="275" t="s">
        <v>862</v>
      </c>
      <c r="E13" s="116"/>
      <c r="F13" s="116"/>
      <c r="G13" s="116"/>
      <c r="H13" s="593">
        <f t="shared" si="0"/>
        <v>0</v>
      </c>
      <c r="I13" s="42"/>
    </row>
    <row r="14" spans="2:9" ht="14.25" customHeight="1">
      <c r="B14" s="40"/>
      <c r="C14" s="236">
        <v>147</v>
      </c>
      <c r="D14" s="275" t="s">
        <v>863</v>
      </c>
      <c r="E14" s="116"/>
      <c r="F14" s="116"/>
      <c r="G14" s="116"/>
      <c r="H14" s="593">
        <f t="shared" si="0"/>
        <v>0</v>
      </c>
      <c r="I14" s="42"/>
    </row>
    <row r="15" spans="2:9" ht="14.25" customHeight="1">
      <c r="B15" s="40"/>
      <c r="C15" s="236">
        <v>148</v>
      </c>
      <c r="D15" s="275" t="s">
        <v>864</v>
      </c>
      <c r="E15" s="116"/>
      <c r="F15" s="116"/>
      <c r="G15" s="116"/>
      <c r="H15" s="593">
        <f t="shared" si="0"/>
        <v>0</v>
      </c>
      <c r="I15" s="42"/>
    </row>
    <row r="16" spans="2:9" ht="25.5">
      <c r="B16" s="40"/>
      <c r="C16" s="236">
        <v>14861</v>
      </c>
      <c r="D16" s="589" t="s">
        <v>992</v>
      </c>
      <c r="E16" s="590"/>
      <c r="F16" s="590">
        <f>+'Charges expl.3 fin'!J18</f>
        <v>0</v>
      </c>
      <c r="G16" s="590">
        <f>+'Produits expl. 3'!I23</f>
        <v>0</v>
      </c>
      <c r="H16" s="594">
        <f t="shared" si="0"/>
        <v>0</v>
      </c>
      <c r="I16" s="42"/>
    </row>
    <row r="17" spans="2:9" ht="26.25" thickBot="1">
      <c r="B17" s="40"/>
      <c r="C17" s="236">
        <v>14862</v>
      </c>
      <c r="D17" s="592" t="s">
        <v>993</v>
      </c>
      <c r="E17" s="577"/>
      <c r="F17" s="577">
        <f>+'Charges expl.3 fin'!J19</f>
        <v>0</v>
      </c>
      <c r="G17" s="577">
        <f>+'Produits expl. 3'!I24</f>
        <v>0</v>
      </c>
      <c r="H17" s="591">
        <f t="shared" si="0"/>
        <v>0</v>
      </c>
      <c r="I17" s="42"/>
    </row>
    <row r="18" spans="2:9" ht="14.25" customHeight="1" thickBot="1">
      <c r="B18" s="40"/>
      <c r="C18" s="1105" t="s">
        <v>955</v>
      </c>
      <c r="D18" s="1105"/>
      <c r="E18" s="54"/>
      <c r="F18" s="54"/>
      <c r="G18" s="54"/>
      <c r="H18" s="54"/>
      <c r="I18" s="42"/>
    </row>
    <row r="19" spans="2:9" ht="14.25" customHeight="1">
      <c r="B19" s="40"/>
      <c r="C19" s="236">
        <v>151</v>
      </c>
      <c r="D19" s="282" t="s">
        <v>867</v>
      </c>
      <c r="E19" s="113"/>
      <c r="F19" s="113">
        <f>+'Charges expl.3 fin'!J9</f>
        <v>0</v>
      </c>
      <c r="G19" s="113"/>
      <c r="H19" s="333">
        <f t="shared" ref="H19:H24" si="1">E19+F19-G19</f>
        <v>0</v>
      </c>
      <c r="I19" s="42"/>
    </row>
    <row r="20" spans="2:9" ht="25.5">
      <c r="B20" s="40"/>
      <c r="C20" s="236">
        <v>152</v>
      </c>
      <c r="D20" s="277" t="s">
        <v>994</v>
      </c>
      <c r="E20" s="119"/>
      <c r="F20" s="119"/>
      <c r="G20" s="119"/>
      <c r="H20" s="593">
        <f t="shared" si="1"/>
        <v>0</v>
      </c>
      <c r="I20" s="42"/>
    </row>
    <row r="21" spans="2:9" ht="25.5">
      <c r="B21" s="40"/>
      <c r="C21" s="236">
        <v>153</v>
      </c>
      <c r="D21" s="277" t="s">
        <v>995</v>
      </c>
      <c r="E21" s="119"/>
      <c r="F21" s="119"/>
      <c r="G21" s="119"/>
      <c r="H21" s="593">
        <f t="shared" si="1"/>
        <v>0</v>
      </c>
      <c r="I21" s="42"/>
    </row>
    <row r="22" spans="2:9" ht="14.25" customHeight="1">
      <c r="B22" s="40"/>
      <c r="C22" s="236">
        <v>155</v>
      </c>
      <c r="D22" s="277" t="s">
        <v>996</v>
      </c>
      <c r="E22" s="119"/>
      <c r="F22" s="119"/>
      <c r="G22" s="119"/>
      <c r="H22" s="593">
        <f t="shared" si="1"/>
        <v>0</v>
      </c>
      <c r="I22" s="42"/>
    </row>
    <row r="23" spans="2:9" ht="14.25" customHeight="1">
      <c r="B23" s="40"/>
      <c r="C23" s="236">
        <v>157</v>
      </c>
      <c r="D23" s="275" t="s">
        <v>871</v>
      </c>
      <c r="E23" s="119"/>
      <c r="F23" s="119"/>
      <c r="G23" s="119"/>
      <c r="H23" s="593">
        <f t="shared" si="1"/>
        <v>0</v>
      </c>
      <c r="I23" s="42"/>
    </row>
    <row r="24" spans="2:9" ht="14.25" customHeight="1" thickBot="1">
      <c r="B24" s="40"/>
      <c r="C24" s="236">
        <v>158</v>
      </c>
      <c r="D24" s="334" t="s">
        <v>872</v>
      </c>
      <c r="E24" s="118"/>
      <c r="F24" s="118"/>
      <c r="G24" s="118"/>
      <c r="H24" s="335">
        <f t="shared" si="1"/>
        <v>0</v>
      </c>
      <c r="I24" s="42"/>
    </row>
    <row r="25" spans="2:9" ht="14.25" customHeight="1" thickBot="1">
      <c r="B25" s="40"/>
      <c r="C25" s="1146" t="s">
        <v>997</v>
      </c>
      <c r="D25" s="1146"/>
      <c r="E25" s="54"/>
      <c r="F25" s="54"/>
      <c r="G25" s="54"/>
      <c r="H25" s="54"/>
      <c r="I25" s="42"/>
    </row>
    <row r="26" spans="2:9" ht="14.25" customHeight="1">
      <c r="B26" s="40"/>
      <c r="C26" s="236">
        <v>29</v>
      </c>
      <c r="D26" s="282" t="s">
        <v>998</v>
      </c>
      <c r="E26" s="113"/>
      <c r="F26" s="113">
        <f>+'Charges expl.3 fin'!J10</f>
        <v>0</v>
      </c>
      <c r="G26" s="113"/>
      <c r="H26" s="333">
        <f>E26+F26-G26</f>
        <v>0</v>
      </c>
      <c r="I26" s="42"/>
    </row>
    <row r="27" spans="2:9" ht="14.25" customHeight="1">
      <c r="B27" s="40"/>
      <c r="C27" s="236">
        <v>39</v>
      </c>
      <c r="D27" s="275" t="s">
        <v>946</v>
      </c>
      <c r="E27" s="53"/>
      <c r="F27" s="53"/>
      <c r="G27" s="53"/>
      <c r="H27" s="593">
        <f>E27+F27-G27</f>
        <v>0</v>
      </c>
      <c r="I27" s="42"/>
    </row>
    <row r="28" spans="2:9" ht="14.25" customHeight="1">
      <c r="B28" s="40"/>
      <c r="C28" s="236">
        <v>49</v>
      </c>
      <c r="D28" s="275" t="s">
        <v>999</v>
      </c>
      <c r="E28" s="53"/>
      <c r="F28" s="53"/>
      <c r="G28" s="53"/>
      <c r="H28" s="593">
        <f>E28+F28-G28</f>
        <v>0</v>
      </c>
      <c r="I28" s="42"/>
    </row>
    <row r="29" spans="2:9" ht="14.25" customHeight="1" thickBot="1">
      <c r="B29" s="40"/>
      <c r="C29" s="236">
        <v>59</v>
      </c>
      <c r="D29" s="334" t="s">
        <v>1000</v>
      </c>
      <c r="E29" s="118"/>
      <c r="F29" s="118"/>
      <c r="G29" s="118"/>
      <c r="H29" s="335">
        <f>E29+F29-G29</f>
        <v>0</v>
      </c>
      <c r="I29" s="42"/>
    </row>
    <row r="30" spans="2:9" ht="14.25" customHeight="1" thickBot="1">
      <c r="B30" s="40"/>
      <c r="C30" s="1146" t="s">
        <v>1001</v>
      </c>
      <c r="D30" s="1146"/>
      <c r="E30" s="54"/>
      <c r="F30" s="54"/>
      <c r="G30" s="54"/>
      <c r="H30" s="54"/>
      <c r="I30" s="42"/>
    </row>
    <row r="31" spans="2:9" ht="14.25" customHeight="1">
      <c r="B31" s="40"/>
      <c r="C31" s="236">
        <v>194</v>
      </c>
      <c r="D31" s="282" t="s">
        <v>890</v>
      </c>
      <c r="E31" s="113"/>
      <c r="F31" s="113">
        <f>+'Charges expl.3 fin'!J23</f>
        <v>0</v>
      </c>
      <c r="G31" s="113"/>
      <c r="H31" s="333">
        <f>E31+F31-G31</f>
        <v>0</v>
      </c>
      <c r="I31" s="42"/>
    </row>
    <row r="32" spans="2:9" ht="14.25" customHeight="1">
      <c r="B32" s="40"/>
      <c r="C32" s="236">
        <v>195</v>
      </c>
      <c r="D32" s="275" t="s">
        <v>891</v>
      </c>
      <c r="E32" s="53"/>
      <c r="F32" s="53">
        <f>+'Charges expl.3 fin'!J24</f>
        <v>0</v>
      </c>
      <c r="G32" s="53"/>
      <c r="H32" s="593">
        <f>E32+F32-G32</f>
        <v>0</v>
      </c>
      <c r="I32" s="42"/>
    </row>
    <row r="33" spans="2:9" ht="14.25" customHeight="1" thickBot="1">
      <c r="B33" s="40"/>
      <c r="C33" s="236">
        <v>197</v>
      </c>
      <c r="D33" s="334" t="s">
        <v>892</v>
      </c>
      <c r="E33" s="118"/>
      <c r="F33" s="118">
        <f>+'Charges expl.3 fin'!J25</f>
        <v>0</v>
      </c>
      <c r="G33" s="118"/>
      <c r="H33" s="335">
        <f>E33+F33-G33</f>
        <v>0</v>
      </c>
      <c r="I33" s="42"/>
    </row>
    <row r="34" spans="2:9" ht="8.25" customHeight="1" thickBot="1">
      <c r="B34" s="40"/>
      <c r="C34" s="249"/>
      <c r="D34" s="77"/>
      <c r="E34" s="54"/>
      <c r="F34" s="54"/>
      <c r="G34" s="54"/>
      <c r="H34" s="54"/>
      <c r="I34" s="42"/>
    </row>
    <row r="35" spans="2:9" ht="14.25" customHeight="1" thickBot="1">
      <c r="B35" s="40"/>
      <c r="C35" s="254"/>
      <c r="D35" s="336" t="s">
        <v>1002</v>
      </c>
      <c r="E35" s="329">
        <f>SUM(E6:E15)+SUM(E19:E33)</f>
        <v>0</v>
      </c>
      <c r="F35" s="329">
        <f>SUM(F6:F15)+SUM(F19:F33)</f>
        <v>0</v>
      </c>
      <c r="G35" s="329">
        <f>SUM(G6:G15)+SUM(G19:G33)</f>
        <v>0</v>
      </c>
      <c r="H35" s="595">
        <f>E35+F35-G35</f>
        <v>0</v>
      </c>
      <c r="I35" s="42"/>
    </row>
    <row r="36" spans="2:9" ht="6" customHeight="1" thickBot="1">
      <c r="B36" s="60"/>
      <c r="C36" s="62"/>
      <c r="D36" s="62"/>
      <c r="E36" s="62"/>
      <c r="F36" s="62"/>
      <c r="G36" s="62"/>
      <c r="H36" s="62"/>
      <c r="I36" s="63"/>
    </row>
  </sheetData>
  <sheetProtection sheet="1" objects="1" scenarios="1" selectLockedCells="1"/>
  <mergeCells count="6">
    <mergeCell ref="C30:D30"/>
    <mergeCell ref="B2:I2"/>
    <mergeCell ref="C5:D5"/>
    <mergeCell ref="C8:D8"/>
    <mergeCell ref="C18:D18"/>
    <mergeCell ref="C25:D25"/>
  </mergeCells>
  <phoneticPr fontId="0" type="noConversion"/>
  <printOptions horizontalCentered="1" verticalCentered="1"/>
  <pageMargins left="0" right="0" top="0.39370078740157483" bottom="0" header="0.19685039370078741" footer="0"/>
  <pageSetup paperSize="9" scale="97" orientation="landscape" horizontalDpi="300" verticalDpi="300" r:id="rId1"/>
  <headerFooter alignWithMargins="0">
    <oddFooter>&amp;R- 19-</oddFooter>
  </headerFooter>
  <ignoredErrors>
    <ignoredError sqref="E5:G5"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B1:L157"/>
  <sheetViews>
    <sheetView workbookViewId="0">
      <selection activeCell="C8" sqref="C8"/>
    </sheetView>
  </sheetViews>
  <sheetFormatPr baseColWidth="10" defaultColWidth="11.42578125" defaultRowHeight="12.75"/>
  <cols>
    <col min="1" max="1" width="2.28515625" style="13" customWidth="1"/>
    <col min="2" max="2" width="1" style="13" customWidth="1"/>
    <col min="3" max="3" width="39.5703125" style="13" customWidth="1"/>
    <col min="4" max="4" width="13.28515625" style="13" customWidth="1"/>
    <col min="5" max="5" width="14.5703125" style="13" customWidth="1"/>
    <col min="6" max="9" width="13.28515625" style="13" customWidth="1"/>
    <col min="10" max="10" width="17.28515625" style="13" customWidth="1"/>
    <col min="11" max="11" width="13.28515625" style="13" customWidth="1"/>
    <col min="12" max="12" width="1" style="13" customWidth="1"/>
    <col min="13" max="16384" width="11.42578125" style="13"/>
  </cols>
  <sheetData>
    <row r="1" spans="2:12" ht="13.5" thickBot="1"/>
    <row r="2" spans="2:12" s="337" customFormat="1" ht="33" customHeight="1" thickBot="1">
      <c r="B2" s="1154" t="s">
        <v>1003</v>
      </c>
      <c r="C2" s="1155"/>
      <c r="D2" s="1155"/>
      <c r="E2" s="1155"/>
      <c r="F2" s="1155"/>
      <c r="G2" s="1155"/>
      <c r="H2" s="1155"/>
      <c r="I2" s="1155"/>
      <c r="J2" s="1155"/>
      <c r="K2" s="1155"/>
      <c r="L2" s="1156"/>
    </row>
    <row r="3" spans="2:12" ht="14.25" customHeight="1" thickBot="1">
      <c r="B3" s="16"/>
      <c r="C3" s="338"/>
      <c r="D3" s="338"/>
      <c r="E3" s="338"/>
      <c r="F3" s="338"/>
      <c r="G3" s="338"/>
      <c r="H3" s="338"/>
      <c r="I3" s="338"/>
      <c r="J3" s="338"/>
      <c r="K3" s="338"/>
      <c r="L3" s="17"/>
    </row>
    <row r="4" spans="2:12">
      <c r="B4" s="14"/>
      <c r="C4" s="1157" t="s">
        <v>1004</v>
      </c>
      <c r="D4" s="1159" t="s">
        <v>1005</v>
      </c>
      <c r="E4" s="1159" t="s">
        <v>1006</v>
      </c>
      <c r="F4" s="1159" t="s">
        <v>1007</v>
      </c>
      <c r="G4" s="1159" t="s">
        <v>1008</v>
      </c>
      <c r="H4" s="1159" t="s">
        <v>1009</v>
      </c>
      <c r="I4" s="1159"/>
      <c r="J4" s="1159" t="s">
        <v>1010</v>
      </c>
      <c r="K4" s="1161" t="s">
        <v>1011</v>
      </c>
      <c r="L4" s="18"/>
    </row>
    <row r="5" spans="2:12" ht="40.5" customHeight="1" thickBot="1">
      <c r="B5" s="14"/>
      <c r="C5" s="1158"/>
      <c r="D5" s="1160"/>
      <c r="E5" s="1160"/>
      <c r="F5" s="1160"/>
      <c r="G5" s="1160"/>
      <c r="H5" s="1051" t="s">
        <v>1012</v>
      </c>
      <c r="I5" s="1051" t="s">
        <v>1013</v>
      </c>
      <c r="J5" s="1160"/>
      <c r="K5" s="1162"/>
      <c r="L5" s="18"/>
    </row>
    <row r="6" spans="2:12" s="342" customFormat="1" ht="14.25" customHeight="1">
      <c r="B6" s="339"/>
      <c r="C6" s="340"/>
      <c r="D6" s="234"/>
      <c r="E6" s="234"/>
      <c r="F6" s="234"/>
      <c r="G6" s="234"/>
      <c r="H6" s="234"/>
      <c r="I6" s="234"/>
      <c r="J6" s="234"/>
      <c r="K6" s="234"/>
      <c r="L6" s="341"/>
    </row>
    <row r="7" spans="2:12" s="342" customFormat="1" ht="14.25" customHeight="1">
      <c r="B7" s="339"/>
      <c r="C7" s="649"/>
      <c r="D7" s="650"/>
      <c r="E7" s="651"/>
      <c r="F7" s="95"/>
      <c r="G7" s="95"/>
      <c r="H7" s="95"/>
      <c r="I7" s="95"/>
      <c r="J7" s="95"/>
      <c r="K7" s="95"/>
      <c r="L7" s="341"/>
    </row>
    <row r="8" spans="2:12" s="342" customFormat="1" ht="14.25" customHeight="1">
      <c r="B8" s="339"/>
      <c r="C8" s="649"/>
      <c r="D8" s="650"/>
      <c r="E8" s="651"/>
      <c r="F8" s="95"/>
      <c r="G8" s="95"/>
      <c r="H8" s="95"/>
      <c r="I8" s="95"/>
      <c r="J8" s="95"/>
      <c r="K8" s="95"/>
      <c r="L8" s="341"/>
    </row>
    <row r="9" spans="2:12" s="342" customFormat="1" ht="14.25" customHeight="1">
      <c r="B9" s="339"/>
      <c r="C9" s="649"/>
      <c r="D9" s="650"/>
      <c r="E9" s="651"/>
      <c r="F9" s="95"/>
      <c r="G9" s="95"/>
      <c r="H9" s="95"/>
      <c r="I9" s="95"/>
      <c r="J9" s="95"/>
      <c r="K9" s="95"/>
      <c r="L9" s="341"/>
    </row>
    <row r="10" spans="2:12" s="342" customFormat="1" ht="14.25" customHeight="1">
      <c r="B10" s="339"/>
      <c r="C10" s="649"/>
      <c r="D10" s="650"/>
      <c r="E10" s="651"/>
      <c r="F10" s="95"/>
      <c r="G10" s="95"/>
      <c r="H10" s="95"/>
      <c r="I10" s="95"/>
      <c r="J10" s="95"/>
      <c r="K10" s="95"/>
      <c r="L10" s="341"/>
    </row>
    <row r="11" spans="2:12" s="342" customFormat="1" ht="14.25" customHeight="1">
      <c r="B11" s="339"/>
      <c r="C11" s="649"/>
      <c r="D11" s="650"/>
      <c r="E11" s="651"/>
      <c r="F11" s="95"/>
      <c r="G11" s="95"/>
      <c r="H11" s="95"/>
      <c r="I11" s="95"/>
      <c r="J11" s="95"/>
      <c r="K11" s="95"/>
      <c r="L11" s="341"/>
    </row>
    <row r="12" spans="2:12" s="342" customFormat="1" ht="14.25" customHeight="1">
      <c r="B12" s="339"/>
      <c r="C12" s="649"/>
      <c r="D12" s="650"/>
      <c r="E12" s="651"/>
      <c r="F12" s="95"/>
      <c r="G12" s="95"/>
      <c r="H12" s="95"/>
      <c r="I12" s="95"/>
      <c r="J12" s="95"/>
      <c r="K12" s="95"/>
      <c r="L12" s="341"/>
    </row>
    <row r="13" spans="2:12" s="342" customFormat="1" ht="14.25" customHeight="1">
      <c r="B13" s="339"/>
      <c r="C13" s="649"/>
      <c r="D13" s="650"/>
      <c r="E13" s="651"/>
      <c r="F13" s="95"/>
      <c r="G13" s="95"/>
      <c r="H13" s="95"/>
      <c r="I13" s="95"/>
      <c r="J13" s="95"/>
      <c r="K13" s="95"/>
      <c r="L13" s="341"/>
    </row>
    <row r="14" spans="2:12" s="342" customFormat="1" ht="14.25" customHeight="1">
      <c r="B14" s="339"/>
      <c r="C14" s="649"/>
      <c r="D14" s="650"/>
      <c r="E14" s="651"/>
      <c r="F14" s="95"/>
      <c r="G14" s="95"/>
      <c r="H14" s="95"/>
      <c r="I14" s="95"/>
      <c r="J14" s="95"/>
      <c r="K14" s="95"/>
      <c r="L14" s="341"/>
    </row>
    <row r="15" spans="2:12" s="342" customFormat="1" ht="14.25" customHeight="1">
      <c r="B15" s="339"/>
      <c r="C15" s="649"/>
      <c r="D15" s="650"/>
      <c r="E15" s="651"/>
      <c r="F15" s="95"/>
      <c r="G15" s="95"/>
      <c r="H15" s="95"/>
      <c r="I15" s="95"/>
      <c r="J15" s="95"/>
      <c r="K15" s="95"/>
      <c r="L15" s="341"/>
    </row>
    <row r="16" spans="2:12" s="342" customFormat="1" ht="14.25" customHeight="1">
      <c r="B16" s="339"/>
      <c r="C16" s="649"/>
      <c r="D16" s="650"/>
      <c r="E16" s="651"/>
      <c r="F16" s="95"/>
      <c r="G16" s="95"/>
      <c r="H16" s="95"/>
      <c r="I16" s="95"/>
      <c r="J16" s="95"/>
      <c r="K16" s="95"/>
      <c r="L16" s="341"/>
    </row>
    <row r="17" spans="2:12" s="342" customFormat="1" ht="14.25" customHeight="1">
      <c r="B17" s="339"/>
      <c r="C17" s="649"/>
      <c r="D17" s="650"/>
      <c r="E17" s="651"/>
      <c r="F17" s="95"/>
      <c r="G17" s="95"/>
      <c r="H17" s="95"/>
      <c r="I17" s="95"/>
      <c r="J17" s="95"/>
      <c r="K17" s="95"/>
      <c r="L17" s="341"/>
    </row>
    <row r="18" spans="2:12" s="342" customFormat="1" ht="14.25" customHeight="1">
      <c r="B18" s="339"/>
      <c r="C18" s="649"/>
      <c r="D18" s="650"/>
      <c r="E18" s="651"/>
      <c r="F18" s="95"/>
      <c r="G18" s="95"/>
      <c r="H18" s="95"/>
      <c r="I18" s="95"/>
      <c r="J18" s="95"/>
      <c r="K18" s="95"/>
      <c r="L18" s="341"/>
    </row>
    <row r="19" spans="2:12" s="342" customFormat="1" ht="14.25" customHeight="1">
      <c r="B19" s="339"/>
      <c r="C19" s="649"/>
      <c r="D19" s="650"/>
      <c r="E19" s="651"/>
      <c r="F19" s="95"/>
      <c r="G19" s="95"/>
      <c r="H19" s="95"/>
      <c r="I19" s="95"/>
      <c r="J19" s="95"/>
      <c r="K19" s="95"/>
      <c r="L19" s="341"/>
    </row>
    <row r="20" spans="2:12" s="342" customFormat="1" ht="14.25" customHeight="1" thickBot="1">
      <c r="B20" s="339"/>
      <c r="C20" s="652" t="s">
        <v>854</v>
      </c>
      <c r="D20" s="653"/>
      <c r="E20" s="654"/>
      <c r="F20" s="654"/>
      <c r="G20" s="655">
        <f>SUM(G7:G19)</f>
        <v>0</v>
      </c>
      <c r="H20" s="655">
        <f>SUM(H7:H19)</f>
        <v>0</v>
      </c>
      <c r="I20" s="655">
        <f>SUM(I7:I19)</f>
        <v>0</v>
      </c>
      <c r="J20" s="655">
        <f>SUM(J7:J19)</f>
        <v>0</v>
      </c>
      <c r="K20" s="655">
        <f>SUM(K7:K19)</f>
        <v>0</v>
      </c>
      <c r="L20" s="341"/>
    </row>
    <row r="21" spans="2:12" s="342" customFormat="1" ht="14.25" customHeight="1" thickTop="1" thickBot="1">
      <c r="B21" s="343"/>
      <c r="C21" s="344"/>
      <c r="D21" s="344"/>
      <c r="E21" s="344"/>
      <c r="F21" s="344"/>
      <c r="G21" s="344"/>
      <c r="H21" s="344"/>
      <c r="I21" s="344"/>
      <c r="J21" s="344"/>
      <c r="K21" s="344"/>
      <c r="L21" s="345"/>
    </row>
    <row r="22" spans="2:12" s="342" customFormat="1" ht="24" customHeight="1"/>
    <row r="23" spans="2:12" s="342" customFormat="1"/>
    <row r="24" spans="2:12" s="342" customFormat="1"/>
    <row r="25" spans="2:12" s="342" customFormat="1"/>
    <row r="26" spans="2:12" s="342" customFormat="1"/>
    <row r="27" spans="2:12" s="342" customFormat="1"/>
    <row r="28" spans="2:12" s="342" customFormat="1"/>
    <row r="29" spans="2:12" s="342" customFormat="1"/>
    <row r="30" spans="2:12" s="342" customFormat="1"/>
    <row r="31" spans="2:12" s="342" customFormat="1"/>
    <row r="32" spans="2:12" s="342" customFormat="1"/>
    <row r="33" s="342" customFormat="1"/>
    <row r="34" s="342" customFormat="1"/>
    <row r="35" s="342" customFormat="1"/>
    <row r="36" s="342" customFormat="1"/>
    <row r="37" s="342" customFormat="1"/>
    <row r="38" s="342" customFormat="1"/>
    <row r="39" s="342" customFormat="1"/>
    <row r="40" s="342" customFormat="1"/>
    <row r="41" s="342" customFormat="1"/>
    <row r="42" s="342" customFormat="1"/>
    <row r="43" s="342" customFormat="1"/>
    <row r="44" s="342" customFormat="1"/>
    <row r="45" s="342" customFormat="1"/>
    <row r="46" s="342" customFormat="1"/>
    <row r="47" s="342" customFormat="1"/>
    <row r="48" s="342" customFormat="1"/>
    <row r="49" s="342" customFormat="1"/>
    <row r="50" s="342" customFormat="1"/>
    <row r="51" s="342" customFormat="1"/>
    <row r="52" s="342" customFormat="1"/>
    <row r="53" s="342" customFormat="1"/>
    <row r="54" s="342" customFormat="1"/>
    <row r="55" s="342" customFormat="1"/>
    <row r="56" s="342" customFormat="1"/>
    <row r="57" s="342" customFormat="1"/>
    <row r="58" s="342" customFormat="1"/>
    <row r="59" s="342" customFormat="1"/>
    <row r="60" s="342" customFormat="1"/>
    <row r="61" s="342" customFormat="1"/>
    <row r="62" s="342" customFormat="1"/>
    <row r="63" s="342" customFormat="1"/>
    <row r="64" s="342" customFormat="1"/>
    <row r="65" s="342" customFormat="1"/>
    <row r="66" s="342" customFormat="1"/>
    <row r="67" s="342" customFormat="1"/>
    <row r="68" s="342" customFormat="1"/>
    <row r="69" s="342" customFormat="1"/>
    <row r="70" s="342" customFormat="1"/>
    <row r="71" s="342" customFormat="1"/>
    <row r="72" s="342" customFormat="1"/>
    <row r="73" s="342" customFormat="1"/>
    <row r="74" s="342" customFormat="1"/>
    <row r="75" s="342" customFormat="1"/>
    <row r="76" s="342" customFormat="1"/>
    <row r="77" s="342" customFormat="1"/>
    <row r="78" s="342" customFormat="1"/>
    <row r="79" s="342" customFormat="1"/>
    <row r="80" s="342" customFormat="1"/>
    <row r="81" s="342" customFormat="1"/>
    <row r="82" s="342" customFormat="1"/>
    <row r="83" s="342" customFormat="1"/>
    <row r="84" s="342" customFormat="1"/>
    <row r="85" s="342" customFormat="1"/>
    <row r="86" s="342" customFormat="1"/>
    <row r="87" s="342" customFormat="1"/>
    <row r="88" s="342" customFormat="1"/>
    <row r="89" s="342" customFormat="1"/>
    <row r="90" s="342" customFormat="1"/>
    <row r="91" s="342" customFormat="1"/>
    <row r="92" s="342" customFormat="1"/>
    <row r="93" s="342" customFormat="1"/>
    <row r="94" s="342" customFormat="1"/>
    <row r="95" s="342" customFormat="1"/>
    <row r="96" s="342" customFormat="1"/>
    <row r="97" s="342" customFormat="1"/>
    <row r="98" s="342" customFormat="1"/>
    <row r="99" s="342" customFormat="1"/>
    <row r="100" s="342" customFormat="1"/>
    <row r="101" s="342" customFormat="1"/>
    <row r="102" s="342" customFormat="1"/>
    <row r="103" s="342" customFormat="1"/>
    <row r="104" s="342" customFormat="1"/>
    <row r="105" s="342" customFormat="1"/>
    <row r="106" s="342" customFormat="1"/>
    <row r="107" s="342" customFormat="1"/>
    <row r="108" s="342" customFormat="1"/>
    <row r="109" s="342" customFormat="1"/>
    <row r="110" s="342" customFormat="1"/>
    <row r="111" s="342" customFormat="1"/>
    <row r="112" s="342" customFormat="1"/>
    <row r="113" s="342" customFormat="1"/>
    <row r="114" s="342" customFormat="1"/>
    <row r="115" s="342" customFormat="1"/>
    <row r="116" s="342" customFormat="1"/>
    <row r="117" s="342" customFormat="1"/>
    <row r="118" s="342" customFormat="1"/>
    <row r="119" s="342" customFormat="1"/>
    <row r="120" s="342" customFormat="1"/>
    <row r="121" s="342" customFormat="1"/>
    <row r="122" s="342" customFormat="1"/>
    <row r="123" s="342" customFormat="1"/>
    <row r="124" s="342" customFormat="1"/>
    <row r="125" s="342" customFormat="1"/>
    <row r="126" s="342" customFormat="1"/>
    <row r="127" s="342" customFormat="1"/>
    <row r="128" s="342" customFormat="1"/>
    <row r="129" s="342" customFormat="1"/>
    <row r="130" s="342" customFormat="1"/>
    <row r="131" s="342" customFormat="1"/>
    <row r="132" s="342" customFormat="1"/>
    <row r="133" s="342" customFormat="1"/>
    <row r="134" s="342" customFormat="1"/>
    <row r="135" s="342" customFormat="1"/>
    <row r="136" s="342" customFormat="1"/>
    <row r="137" s="342" customFormat="1"/>
    <row r="138" s="342" customFormat="1"/>
    <row r="139" s="342" customFormat="1"/>
    <row r="140" s="342" customFormat="1"/>
    <row r="141" s="342" customFormat="1"/>
    <row r="142" s="342" customFormat="1"/>
    <row r="143" s="342" customFormat="1"/>
    <row r="144" s="342" customFormat="1"/>
    <row r="145" s="342" customFormat="1"/>
    <row r="146" s="342" customFormat="1"/>
    <row r="147" s="342" customFormat="1"/>
    <row r="148" s="342" customFormat="1"/>
    <row r="149" s="342" customFormat="1"/>
    <row r="150" s="342" customFormat="1"/>
    <row r="151" s="342" customFormat="1"/>
    <row r="152" s="342" customFormat="1"/>
    <row r="153" s="342" customFormat="1"/>
    <row r="154" s="342" customFormat="1"/>
    <row r="155" s="342" customFormat="1"/>
    <row r="156" s="342" customFormat="1"/>
    <row r="157" s="342" customFormat="1"/>
  </sheetData>
  <sheetProtection selectLockedCells="1"/>
  <mergeCells count="9">
    <mergeCell ref="B2:L2"/>
    <mergeCell ref="C4:C5"/>
    <mergeCell ref="D4:D5"/>
    <mergeCell ref="E4:E5"/>
    <mergeCell ref="F4:F5"/>
    <mergeCell ref="G4:G5"/>
    <mergeCell ref="H4:I4"/>
    <mergeCell ref="J4:J5"/>
    <mergeCell ref="K4:K5"/>
  </mergeCells>
  <phoneticPr fontId="0" type="noConversion"/>
  <printOptions horizontalCentered="1" verticalCentered="1"/>
  <pageMargins left="0" right="0" top="0.78740157480314965" bottom="0" header="0.19685039370078741" footer="0"/>
  <pageSetup paperSize="9" scale="95" orientation="landscape" horizontalDpi="300" verticalDpi="300" r:id="rId1"/>
  <headerFooter alignWithMargins="0">
    <oddFooter>&amp;R&amp;"Times New Roman,Normal"- 20-</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pageSetUpPr fitToPage="1"/>
  </sheetPr>
  <dimension ref="A1:J44"/>
  <sheetViews>
    <sheetView workbookViewId="0">
      <selection activeCell="F17" sqref="F17"/>
    </sheetView>
  </sheetViews>
  <sheetFormatPr baseColWidth="10" defaultColWidth="11.42578125" defaultRowHeight="12.75"/>
  <cols>
    <col min="1" max="1" width="2.42578125" style="483" customWidth="1"/>
    <col min="2" max="2" width="1" style="483" customWidth="1"/>
    <col min="3" max="3" width="10.42578125" style="483" customWidth="1"/>
    <col min="4" max="4" width="69.140625" style="483" customWidth="1"/>
    <col min="5" max="5" width="12.5703125" style="483" customWidth="1"/>
    <col min="6" max="8" width="16.42578125" style="483" customWidth="1"/>
    <col min="9" max="9" width="1" style="483" customWidth="1"/>
    <col min="10" max="10" width="2.42578125" style="483" customWidth="1"/>
    <col min="11" max="16384" width="11.42578125" style="483"/>
  </cols>
  <sheetData>
    <row r="1" spans="1:10" s="38" customFormat="1" ht="13.5" thickBot="1"/>
    <row r="2" spans="1:10" s="38" customFormat="1" ht="33" customHeight="1" thickBot="1">
      <c r="B2" s="1154" t="s">
        <v>1014</v>
      </c>
      <c r="C2" s="1155"/>
      <c r="D2" s="1155"/>
      <c r="E2" s="1155"/>
      <c r="F2" s="1155"/>
      <c r="G2" s="1155"/>
      <c r="H2" s="1155"/>
      <c r="I2" s="1156"/>
    </row>
    <row r="3" spans="1:10" s="38" customFormat="1" ht="14.25" customHeight="1" thickBot="1">
      <c r="B3" s="71"/>
      <c r="C3" s="263"/>
      <c r="D3" s="263"/>
      <c r="E3" s="263"/>
      <c r="F3" s="263"/>
      <c r="G3" s="263"/>
      <c r="H3" s="263"/>
      <c r="I3" s="74"/>
    </row>
    <row r="4" spans="1:10" s="347" customFormat="1" ht="12.75" customHeight="1" thickBot="1">
      <c r="A4" s="38"/>
      <c r="B4" s="40"/>
      <c r="C4" s="1166" t="s">
        <v>1015</v>
      </c>
      <c r="D4" s="1167"/>
      <c r="E4" s="1168" t="s">
        <v>1016</v>
      </c>
      <c r="F4" s="1169" t="s">
        <v>1017</v>
      </c>
      <c r="G4" s="1169"/>
      <c r="H4" s="1170"/>
      <c r="I4" s="42"/>
      <c r="J4" s="38"/>
    </row>
    <row r="5" spans="1:10" s="347" customFormat="1" ht="26.25" thickBot="1">
      <c r="A5" s="38"/>
      <c r="B5" s="40"/>
      <c r="C5" s="1166"/>
      <c r="D5" s="1167"/>
      <c r="E5" s="1168"/>
      <c r="F5" s="348" t="s">
        <v>1018</v>
      </c>
      <c r="G5" s="348" t="s">
        <v>1019</v>
      </c>
      <c r="H5" s="496" t="s">
        <v>1020</v>
      </c>
      <c r="I5" s="42"/>
      <c r="J5" s="38"/>
    </row>
    <row r="6" spans="1:10" s="38" customFormat="1" ht="14.25" customHeight="1">
      <c r="B6" s="40"/>
      <c r="C6" s="597" t="s">
        <v>1021</v>
      </c>
      <c r="D6" s="604"/>
      <c r="E6" s="613"/>
      <c r="F6" s="614"/>
      <c r="G6" s="614"/>
      <c r="H6" s="618">
        <f>+E6+F6-G6</f>
        <v>0</v>
      </c>
      <c r="I6" s="42"/>
    </row>
    <row r="7" spans="1:10" s="38" customFormat="1" ht="14.25" customHeight="1">
      <c r="B7" s="40"/>
      <c r="C7" s="910"/>
      <c r="D7" s="911"/>
      <c r="E7" s="912"/>
      <c r="F7" s="913"/>
      <c r="G7" s="913"/>
      <c r="H7" s="914"/>
      <c r="I7" s="42"/>
    </row>
    <row r="8" spans="1:10" s="38" customFormat="1" ht="14.25" customHeight="1">
      <c r="B8" s="40"/>
      <c r="C8" s="910"/>
      <c r="D8" s="911"/>
      <c r="E8" s="912"/>
      <c r="F8" s="913"/>
      <c r="G8" s="913"/>
      <c r="H8" s="914"/>
      <c r="I8" s="42"/>
    </row>
    <row r="9" spans="1:10" s="38" customFormat="1" ht="14.25" customHeight="1">
      <c r="B9" s="40"/>
      <c r="C9" s="598" t="s">
        <v>1022</v>
      </c>
      <c r="D9" s="605"/>
      <c r="E9" s="603"/>
      <c r="F9" s="596"/>
      <c r="G9" s="596"/>
      <c r="H9" s="619">
        <f t="shared" ref="H9:H22" si="0">+E9+F9-G9</f>
        <v>0</v>
      </c>
      <c r="I9" s="42"/>
    </row>
    <row r="10" spans="1:10" s="38" customFormat="1" ht="14.25" customHeight="1">
      <c r="B10" s="40"/>
      <c r="C10" s="599"/>
      <c r="D10" s="606" t="s">
        <v>1023</v>
      </c>
      <c r="E10" s="603"/>
      <c r="F10" s="596"/>
      <c r="G10" s="596"/>
      <c r="H10" s="619">
        <f t="shared" si="0"/>
        <v>0</v>
      </c>
      <c r="I10" s="42"/>
    </row>
    <row r="11" spans="1:10" s="38" customFormat="1" ht="14.25" customHeight="1">
      <c r="B11" s="40"/>
      <c r="C11" s="599"/>
      <c r="D11" s="606" t="s">
        <v>1024</v>
      </c>
      <c r="E11" s="603"/>
      <c r="F11" s="596"/>
      <c r="G11" s="596"/>
      <c r="H11" s="619">
        <f t="shared" si="0"/>
        <v>0</v>
      </c>
      <c r="I11" s="42"/>
    </row>
    <row r="12" spans="1:10" s="38" customFormat="1" ht="14.25" customHeight="1">
      <c r="B12" s="40"/>
      <c r="C12" s="599"/>
      <c r="D12" s="606" t="s">
        <v>1025</v>
      </c>
      <c r="E12" s="603"/>
      <c r="F12" s="596"/>
      <c r="G12" s="596"/>
      <c r="H12" s="619">
        <f t="shared" si="0"/>
        <v>0</v>
      </c>
      <c r="I12" s="42"/>
    </row>
    <row r="13" spans="1:10" s="38" customFormat="1" ht="14.25" customHeight="1">
      <c r="B13" s="40"/>
      <c r="C13" s="599"/>
      <c r="D13" s="606"/>
      <c r="E13" s="603"/>
      <c r="F13" s="596"/>
      <c r="G13" s="596"/>
      <c r="H13" s="619"/>
      <c r="I13" s="42"/>
    </row>
    <row r="14" spans="1:10" s="38" customFormat="1" ht="14.25" customHeight="1">
      <c r="B14" s="40"/>
      <c r="C14" s="598" t="s">
        <v>1026</v>
      </c>
      <c r="D14" s="605"/>
      <c r="E14" s="603"/>
      <c r="F14" s="596"/>
      <c r="G14" s="596"/>
      <c r="H14" s="619">
        <f t="shared" si="0"/>
        <v>0</v>
      </c>
      <c r="I14" s="42"/>
    </row>
    <row r="15" spans="1:10" s="38" customFormat="1" ht="14.25" customHeight="1">
      <c r="B15" s="40"/>
      <c r="C15" s="599"/>
      <c r="D15" s="606" t="s">
        <v>1027</v>
      </c>
      <c r="E15" s="603"/>
      <c r="F15" s="596"/>
      <c r="G15" s="596"/>
      <c r="H15" s="619">
        <f t="shared" si="0"/>
        <v>0</v>
      </c>
      <c r="I15" s="42"/>
    </row>
    <row r="16" spans="1:10" s="38" customFormat="1" ht="14.25" customHeight="1">
      <c r="B16" s="40"/>
      <c r="C16" s="599"/>
      <c r="D16" s="606" t="s">
        <v>1028</v>
      </c>
      <c r="E16" s="603"/>
      <c r="F16" s="596"/>
      <c r="G16" s="596"/>
      <c r="H16" s="619">
        <f t="shared" si="0"/>
        <v>0</v>
      </c>
      <c r="I16" s="42"/>
    </row>
    <row r="17" spans="2:9" s="38" customFormat="1" ht="14.25" customHeight="1">
      <c r="B17" s="40"/>
      <c r="C17" s="599"/>
      <c r="D17" s="606"/>
      <c r="E17" s="603"/>
      <c r="F17" s="596"/>
      <c r="G17" s="596"/>
      <c r="H17" s="619"/>
      <c r="I17" s="42"/>
    </row>
    <row r="18" spans="2:9" s="38" customFormat="1" ht="14.25" customHeight="1">
      <c r="B18" s="40"/>
      <c r="C18" s="598" t="s">
        <v>1029</v>
      </c>
      <c r="D18" s="605"/>
      <c r="E18" s="603"/>
      <c r="F18" s="596"/>
      <c r="G18" s="596"/>
      <c r="H18" s="619">
        <f t="shared" si="0"/>
        <v>0</v>
      </c>
      <c r="I18" s="42"/>
    </row>
    <row r="19" spans="2:9" s="38" customFormat="1" ht="14.25" customHeight="1">
      <c r="B19" s="40"/>
      <c r="C19" s="598"/>
      <c r="D19" s="607" t="s">
        <v>1030</v>
      </c>
      <c r="E19" s="603"/>
      <c r="F19" s="596"/>
      <c r="G19" s="596"/>
      <c r="H19" s="619">
        <f t="shared" si="0"/>
        <v>0</v>
      </c>
      <c r="I19" s="42"/>
    </row>
    <row r="20" spans="2:9" s="38" customFormat="1" ht="14.25" customHeight="1">
      <c r="B20" s="40"/>
      <c r="C20" s="598"/>
      <c r="D20" s="607" t="s">
        <v>1031</v>
      </c>
      <c r="E20" s="603"/>
      <c r="F20" s="596"/>
      <c r="G20" s="596"/>
      <c r="H20" s="619">
        <f t="shared" si="0"/>
        <v>0</v>
      </c>
      <c r="I20" s="42"/>
    </row>
    <row r="21" spans="2:9" s="38" customFormat="1" ht="14.25" customHeight="1">
      <c r="B21" s="40"/>
      <c r="C21" s="915"/>
      <c r="D21" s="916"/>
      <c r="E21" s="917"/>
      <c r="F21" s="918"/>
      <c r="G21" s="918"/>
      <c r="H21" s="919"/>
      <c r="I21" s="42"/>
    </row>
    <row r="22" spans="2:9" s="38" customFormat="1" ht="14.25" customHeight="1" thickBot="1">
      <c r="B22" s="40"/>
      <c r="C22" s="600" t="s">
        <v>854</v>
      </c>
      <c r="D22" s="608"/>
      <c r="E22" s="615">
        <f>+SUM(E6:E21)</f>
        <v>0</v>
      </c>
      <c r="F22" s="616">
        <f>+SUM(F6:F21)</f>
        <v>0</v>
      </c>
      <c r="G22" s="616">
        <f>+SUM(G6:G21)</f>
        <v>0</v>
      </c>
      <c r="H22" s="617">
        <f t="shared" si="0"/>
        <v>0</v>
      </c>
      <c r="I22" s="42"/>
    </row>
    <row r="23" spans="2:9" s="38" customFormat="1" ht="14.25" customHeight="1">
      <c r="B23" s="40"/>
      <c r="C23" s="477" t="s">
        <v>1032</v>
      </c>
      <c r="D23" s="477"/>
      <c r="E23" s="477" t="s">
        <v>1033</v>
      </c>
      <c r="F23" s="477"/>
      <c r="G23" s="477"/>
      <c r="H23" s="477"/>
      <c r="I23" s="42"/>
    </row>
    <row r="24" spans="2:9" s="38" customFormat="1" ht="14.25" customHeight="1">
      <c r="B24" s="40"/>
      <c r="C24" s="477" t="s">
        <v>1034</v>
      </c>
      <c r="D24" s="477"/>
      <c r="E24" s="477" t="s">
        <v>1035</v>
      </c>
      <c r="F24" s="477"/>
      <c r="G24" s="477"/>
      <c r="H24" s="477"/>
      <c r="I24" s="42"/>
    </row>
    <row r="25" spans="2:9" s="38" customFormat="1" ht="14.25" customHeight="1">
      <c r="B25" s="40"/>
      <c r="C25" s="478"/>
      <c r="D25" s="477"/>
      <c r="E25" s="477"/>
      <c r="F25" s="477"/>
      <c r="G25" s="477"/>
      <c r="H25" s="477"/>
      <c r="I25" s="42"/>
    </row>
    <row r="26" spans="2:9" s="38" customFormat="1" ht="14.25" customHeight="1" thickBot="1">
      <c r="B26" s="40"/>
      <c r="C26" s="1171" t="s">
        <v>1036</v>
      </c>
      <c r="D26" s="1171"/>
      <c r="E26" s="1171"/>
      <c r="F26" s="1171"/>
      <c r="G26" s="1171"/>
      <c r="H26" s="1171"/>
      <c r="I26" s="42"/>
    </row>
    <row r="27" spans="2:9" s="38" customFormat="1" ht="14.25" customHeight="1" thickBot="1">
      <c r="B27" s="40"/>
      <c r="C27" s="1163" t="s">
        <v>1037</v>
      </c>
      <c r="D27" s="1164"/>
      <c r="E27" s="1165" t="s">
        <v>1038</v>
      </c>
      <c r="F27" s="1164"/>
      <c r="G27" s="1164"/>
      <c r="H27" s="477"/>
      <c r="I27" s="42"/>
    </row>
    <row r="28" spans="2:9" s="38" customFormat="1" ht="14.25" customHeight="1">
      <c r="B28" s="40"/>
      <c r="C28" s="1172"/>
      <c r="D28" s="1173"/>
      <c r="E28" s="1174"/>
      <c r="F28" s="1174"/>
      <c r="G28" s="1173"/>
      <c r="H28" s="477"/>
      <c r="I28" s="42"/>
    </row>
    <row r="29" spans="2:9" s="38" customFormat="1" ht="14.25" customHeight="1">
      <c r="B29" s="40"/>
      <c r="C29" s="1175"/>
      <c r="D29" s="1176"/>
      <c r="E29" s="1177"/>
      <c r="F29" s="1177"/>
      <c r="G29" s="1176"/>
      <c r="H29" s="477"/>
      <c r="I29" s="42"/>
    </row>
    <row r="30" spans="2:9" s="38" customFormat="1" ht="14.25" customHeight="1">
      <c r="B30" s="40"/>
      <c r="C30" s="1175"/>
      <c r="D30" s="1176"/>
      <c r="E30" s="1177"/>
      <c r="F30" s="1177"/>
      <c r="G30" s="1176"/>
      <c r="H30" s="477"/>
      <c r="I30" s="42"/>
    </row>
    <row r="31" spans="2:9" s="38" customFormat="1" ht="14.25" customHeight="1" thickBot="1">
      <c r="B31" s="40"/>
      <c r="C31" s="1180"/>
      <c r="D31" s="1179"/>
      <c r="E31" s="1178"/>
      <c r="F31" s="1178"/>
      <c r="G31" s="1179"/>
      <c r="H31" s="477"/>
      <c r="I31" s="42"/>
    </row>
    <row r="32" spans="2:9" s="38" customFormat="1" ht="14.25" customHeight="1">
      <c r="B32" s="40"/>
      <c r="C32" s="477"/>
      <c r="D32" s="479"/>
      <c r="E32" s="477"/>
      <c r="F32" s="477"/>
      <c r="G32" s="477"/>
      <c r="H32" s="477"/>
      <c r="I32" s="480"/>
    </row>
    <row r="33" spans="2:9" s="38" customFormat="1" ht="14.25" customHeight="1" thickBot="1">
      <c r="B33" s="40"/>
      <c r="C33" s="1171" t="s">
        <v>1039</v>
      </c>
      <c r="D33" s="1171"/>
      <c r="E33" s="1171"/>
      <c r="F33" s="1171"/>
      <c r="G33" s="477"/>
      <c r="H33" s="477"/>
      <c r="I33" s="480"/>
    </row>
    <row r="34" spans="2:9" s="38" customFormat="1" ht="14.25" customHeight="1" thickBot="1">
      <c r="B34" s="40"/>
      <c r="C34" s="1052" t="s">
        <v>1040</v>
      </c>
      <c r="D34" s="1053" t="s">
        <v>1041</v>
      </c>
      <c r="E34" s="1181" t="s">
        <v>1042</v>
      </c>
      <c r="F34" s="1182"/>
      <c r="G34" s="477"/>
      <c r="H34" s="477"/>
      <c r="I34" s="42"/>
    </row>
    <row r="35" spans="2:9" s="38" customFormat="1" ht="14.25" customHeight="1">
      <c r="B35" s="40"/>
      <c r="C35" s="609" t="s">
        <v>1043</v>
      </c>
      <c r="D35" s="611"/>
      <c r="E35" s="1177"/>
      <c r="F35" s="1176"/>
      <c r="G35" s="477"/>
      <c r="H35" s="477"/>
      <c r="I35" s="42"/>
    </row>
    <row r="36" spans="2:9" s="38" customFormat="1" ht="14.25" customHeight="1">
      <c r="B36" s="40"/>
      <c r="C36" s="609" t="s">
        <v>1044</v>
      </c>
      <c r="D36" s="611"/>
      <c r="E36" s="1177"/>
      <c r="F36" s="1176"/>
      <c r="G36" s="477"/>
      <c r="H36" s="477"/>
      <c r="I36" s="42"/>
    </row>
    <row r="37" spans="2:9" s="38" customFormat="1" ht="14.25" customHeight="1">
      <c r="B37" s="40"/>
      <c r="C37" s="609" t="s">
        <v>1045</v>
      </c>
      <c r="D37" s="611"/>
      <c r="E37" s="1177"/>
      <c r="F37" s="1176"/>
      <c r="G37" s="477"/>
      <c r="H37" s="477"/>
      <c r="I37" s="42"/>
    </row>
    <row r="38" spans="2:9" s="38" customFormat="1" ht="14.25" customHeight="1">
      <c r="B38" s="40"/>
      <c r="C38" s="609" t="s">
        <v>1046</v>
      </c>
      <c r="D38" s="611"/>
      <c r="E38" s="1177"/>
      <c r="F38" s="1176"/>
      <c r="G38" s="477"/>
      <c r="H38" s="477"/>
      <c r="I38" s="42"/>
    </row>
    <row r="39" spans="2:9" s="38" customFormat="1" ht="14.25" customHeight="1">
      <c r="B39" s="40"/>
      <c r="C39" s="609" t="s">
        <v>1047</v>
      </c>
      <c r="D39" s="611"/>
      <c r="E39" s="1177"/>
      <c r="F39" s="1176"/>
      <c r="G39" s="477"/>
      <c r="H39" s="477"/>
      <c r="I39" s="42"/>
    </row>
    <row r="40" spans="2:9" s="38" customFormat="1" ht="14.25" customHeight="1">
      <c r="B40" s="40"/>
      <c r="C40" s="609" t="s">
        <v>1048</v>
      </c>
      <c r="D40" s="611"/>
      <c r="E40" s="1177"/>
      <c r="F40" s="1176"/>
      <c r="G40" s="477"/>
      <c r="H40" s="477"/>
      <c r="I40" s="42"/>
    </row>
    <row r="41" spans="2:9" s="38" customFormat="1" ht="14.25" customHeight="1">
      <c r="B41" s="40"/>
      <c r="C41" s="609" t="s">
        <v>1049</v>
      </c>
      <c r="D41" s="611"/>
      <c r="E41" s="1177"/>
      <c r="F41" s="1176"/>
      <c r="G41" s="477"/>
      <c r="H41" s="477"/>
      <c r="I41" s="42"/>
    </row>
    <row r="42" spans="2:9" s="38" customFormat="1" ht="14.25" customHeight="1" thickBot="1">
      <c r="B42" s="40"/>
      <c r="C42" s="610"/>
      <c r="D42" s="612"/>
      <c r="E42" s="1178"/>
      <c r="F42" s="1179"/>
      <c r="G42" s="477"/>
      <c r="H42" s="477"/>
      <c r="I42" s="42"/>
    </row>
    <row r="43" spans="2:9" s="38" customFormat="1" ht="14.25" customHeight="1" thickBot="1">
      <c r="B43" s="60"/>
      <c r="C43" s="601" t="s">
        <v>1050</v>
      </c>
      <c r="D43" s="602"/>
      <c r="E43" s="602"/>
      <c r="F43" s="602"/>
      <c r="G43" s="602"/>
      <c r="H43" s="602"/>
      <c r="I43" s="63"/>
    </row>
    <row r="44" spans="2:9" s="38" customFormat="1"/>
  </sheetData>
  <mergeCells count="25">
    <mergeCell ref="C31:D31"/>
    <mergeCell ref="E31:G31"/>
    <mergeCell ref="E34:F34"/>
    <mergeCell ref="E35:F35"/>
    <mergeCell ref="C33:F33"/>
    <mergeCell ref="E42:F42"/>
    <mergeCell ref="E36:F36"/>
    <mergeCell ref="E37:F37"/>
    <mergeCell ref="E38:F38"/>
    <mergeCell ref="E39:F39"/>
    <mergeCell ref="E40:F40"/>
    <mergeCell ref="E41:F41"/>
    <mergeCell ref="C28:D28"/>
    <mergeCell ref="E28:G28"/>
    <mergeCell ref="C29:D29"/>
    <mergeCell ref="E29:G29"/>
    <mergeCell ref="C30:D30"/>
    <mergeCell ref="E30:G30"/>
    <mergeCell ref="C27:D27"/>
    <mergeCell ref="E27:G27"/>
    <mergeCell ref="B2:I2"/>
    <mergeCell ref="C4:D5"/>
    <mergeCell ref="E4:E5"/>
    <mergeCell ref="F4:H4"/>
    <mergeCell ref="C26:H26"/>
  </mergeCells>
  <printOptions horizontalCentered="1" verticalCentered="1"/>
  <pageMargins left="0.70866141732283472" right="0.70866141732283472" top="0.74803149606299213" bottom="0.74803149606299213" header="0.31496062992125984" footer="0.31496062992125984"/>
  <pageSetup paperSize="9" scale="80" orientation="landscape" horizontalDpi="4294967295" verticalDpi="4294967295" r:id="rId1"/>
  <headerFooter>
    <oddFooter>&amp;R-21-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X34"/>
  <sheetViews>
    <sheetView zoomScale="120" zoomScaleNormal="120" workbookViewId="0">
      <selection activeCell="C4" sqref="C4"/>
    </sheetView>
  </sheetViews>
  <sheetFormatPr baseColWidth="10" defaultColWidth="11.42578125" defaultRowHeight="12.75"/>
  <cols>
    <col min="1" max="1" width="2.42578125" style="483" customWidth="1"/>
    <col min="2" max="2" width="1" style="483" customWidth="1"/>
    <col min="3" max="3" width="35.28515625" style="487" customWidth="1"/>
    <col min="4" max="22" width="10.7109375" style="487" customWidth="1"/>
    <col min="23" max="23" width="1" style="483" customWidth="1"/>
    <col min="24" max="24" width="2.42578125" style="483" customWidth="1"/>
    <col min="25" max="16384" width="11.42578125" style="483"/>
  </cols>
  <sheetData>
    <row r="1" spans="1:24" ht="13.5" thickBot="1">
      <c r="A1" s="38"/>
      <c r="B1" s="38"/>
      <c r="C1" s="38"/>
      <c r="D1" s="38"/>
      <c r="E1" s="38"/>
      <c r="F1" s="38"/>
      <c r="G1" s="38"/>
      <c r="H1" s="38"/>
      <c r="I1" s="38"/>
      <c r="J1" s="38"/>
      <c r="K1" s="38"/>
      <c r="L1" s="38"/>
      <c r="M1" s="38"/>
      <c r="N1" s="38"/>
      <c r="O1" s="38"/>
      <c r="P1" s="38"/>
      <c r="Q1" s="38"/>
      <c r="R1" s="38"/>
      <c r="S1" s="38"/>
      <c r="T1" s="38"/>
      <c r="U1" s="38"/>
      <c r="V1" s="38"/>
      <c r="W1" s="38"/>
      <c r="X1" s="38"/>
    </row>
    <row r="2" spans="1:24" ht="33" customHeight="1" thickBot="1">
      <c r="A2" s="38"/>
      <c r="B2" s="943"/>
      <c r="C2" s="1155" t="s">
        <v>1051</v>
      </c>
      <c r="D2" s="1155"/>
      <c r="E2" s="1155"/>
      <c r="F2" s="1155"/>
      <c r="G2" s="1155"/>
      <c r="H2" s="1155"/>
      <c r="I2" s="1155"/>
      <c r="J2" s="1155"/>
      <c r="K2" s="1155"/>
      <c r="L2" s="1155"/>
      <c r="M2" s="1155"/>
      <c r="N2" s="940"/>
      <c r="O2" s="940"/>
      <c r="P2" s="940"/>
      <c r="Q2" s="940"/>
      <c r="R2" s="940"/>
      <c r="S2" s="940"/>
      <c r="T2" s="940"/>
      <c r="U2" s="940"/>
      <c r="V2" s="940"/>
      <c r="W2" s="941"/>
      <c r="X2" s="38"/>
    </row>
    <row r="3" spans="1:24" ht="15" customHeight="1" thickBot="1">
      <c r="A3" s="38"/>
      <c r="B3" s="71"/>
      <c r="C3" s="263"/>
      <c r="D3" s="263"/>
      <c r="E3" s="263"/>
      <c r="F3" s="263"/>
      <c r="G3" s="263"/>
      <c r="H3" s="263"/>
      <c r="I3" s="263"/>
      <c r="J3" s="263"/>
      <c r="K3" s="263"/>
      <c r="L3" s="263"/>
      <c r="M3" s="263"/>
      <c r="N3" s="263"/>
      <c r="O3" s="263"/>
      <c r="P3" s="263"/>
      <c r="Q3" s="263"/>
      <c r="R3" s="263"/>
      <c r="S3" s="263"/>
      <c r="T3" s="263"/>
      <c r="U3" s="263"/>
      <c r="V3" s="263"/>
      <c r="W3" s="74"/>
      <c r="X3" s="38"/>
    </row>
    <row r="4" spans="1:24" s="524" customFormat="1" ht="26.25" customHeight="1">
      <c r="A4" s="38"/>
      <c r="B4" s="40"/>
      <c r="C4" s="42"/>
      <c r="D4" s="1192" t="s">
        <v>1052</v>
      </c>
      <c r="E4" s="1193"/>
      <c r="F4" s="1193"/>
      <c r="G4" s="1193"/>
      <c r="H4" s="1193"/>
      <c r="I4" s="1193"/>
      <c r="J4" s="1193"/>
      <c r="K4" s="1193"/>
      <c r="L4" s="1193"/>
      <c r="M4" s="1193"/>
      <c r="N4" s="1193"/>
      <c r="O4" s="1193"/>
      <c r="P4" s="1193"/>
      <c r="Q4" s="1193"/>
      <c r="R4" s="1194"/>
      <c r="S4" s="1185" t="s">
        <v>1053</v>
      </c>
      <c r="T4" s="1186"/>
      <c r="U4" s="1186"/>
      <c r="V4" s="1187"/>
      <c r="W4" s="42"/>
      <c r="X4" s="38"/>
    </row>
    <row r="5" spans="1:24" s="524" customFormat="1" ht="30.6" customHeight="1">
      <c r="A5" s="38"/>
      <c r="B5" s="40"/>
      <c r="C5" s="42"/>
      <c r="D5" s="1188" t="s">
        <v>1054</v>
      </c>
      <c r="E5" s="1184" t="s">
        <v>1055</v>
      </c>
      <c r="F5" s="1184" t="s">
        <v>1056</v>
      </c>
      <c r="G5" s="1184" t="s">
        <v>1057</v>
      </c>
      <c r="H5" s="1184" t="s">
        <v>1058</v>
      </c>
      <c r="I5" s="1184" t="s">
        <v>1059</v>
      </c>
      <c r="J5" s="1184" t="s">
        <v>1060</v>
      </c>
      <c r="K5" s="1184" t="s">
        <v>1061</v>
      </c>
      <c r="L5" s="1184" t="s">
        <v>1062</v>
      </c>
      <c r="M5" s="1184" t="s">
        <v>1063</v>
      </c>
      <c r="N5" s="1184" t="s">
        <v>1064</v>
      </c>
      <c r="O5" s="1184" t="s">
        <v>1065</v>
      </c>
      <c r="P5" s="1184" t="s">
        <v>1066</v>
      </c>
      <c r="Q5" s="1184" t="s">
        <v>1067</v>
      </c>
      <c r="R5" s="1189" t="s">
        <v>1068</v>
      </c>
      <c r="S5" s="1188" t="s">
        <v>1069</v>
      </c>
      <c r="T5" s="1190" t="s">
        <v>1070</v>
      </c>
      <c r="U5" s="1190"/>
      <c r="V5" s="1191"/>
      <c r="W5" s="42"/>
      <c r="X5" s="38"/>
    </row>
    <row r="6" spans="1:24" s="524" customFormat="1" ht="48.75" customHeight="1">
      <c r="A6" s="38"/>
      <c r="B6" s="40"/>
      <c r="C6" s="42"/>
      <c r="D6" s="1188"/>
      <c r="E6" s="1184"/>
      <c r="F6" s="1184"/>
      <c r="G6" s="1184"/>
      <c r="H6" s="1184"/>
      <c r="I6" s="1184"/>
      <c r="J6" s="1184"/>
      <c r="K6" s="1184"/>
      <c r="L6" s="1184"/>
      <c r="M6" s="1184"/>
      <c r="N6" s="1184"/>
      <c r="O6" s="1184"/>
      <c r="P6" s="1184"/>
      <c r="Q6" s="1184"/>
      <c r="R6" s="1189"/>
      <c r="S6" s="1188"/>
      <c r="T6" s="354" t="s">
        <v>1071</v>
      </c>
      <c r="U6" s="354" t="s">
        <v>1072</v>
      </c>
      <c r="V6" s="497" t="s">
        <v>1073</v>
      </c>
      <c r="W6" s="42"/>
      <c r="X6" s="38"/>
    </row>
    <row r="7" spans="1:24" s="525" customFormat="1" ht="12.75" customHeight="1" thickBot="1">
      <c r="A7" s="38"/>
      <c r="B7" s="40"/>
      <c r="C7" s="42"/>
      <c r="D7" s="355"/>
      <c r="E7" s="356"/>
      <c r="F7" s="356"/>
      <c r="G7" s="356">
        <v>1</v>
      </c>
      <c r="H7" s="356">
        <v>2</v>
      </c>
      <c r="I7" s="356">
        <v>3</v>
      </c>
      <c r="J7" s="356">
        <v>4</v>
      </c>
      <c r="K7" s="356">
        <v>5</v>
      </c>
      <c r="L7" s="356"/>
      <c r="M7" s="356"/>
      <c r="N7" s="356">
        <v>6</v>
      </c>
      <c r="O7" s="356">
        <v>7</v>
      </c>
      <c r="P7" s="356"/>
      <c r="Q7" s="356"/>
      <c r="R7" s="357">
        <v>8</v>
      </c>
      <c r="S7" s="355">
        <v>9</v>
      </c>
      <c r="T7" s="358">
        <v>10</v>
      </c>
      <c r="U7" s="358">
        <v>11</v>
      </c>
      <c r="V7" s="498">
        <v>12</v>
      </c>
      <c r="W7" s="42"/>
      <c r="X7" s="38"/>
    </row>
    <row r="8" spans="1:24">
      <c r="A8" s="38"/>
      <c r="B8" s="40"/>
      <c r="C8" s="626" t="s">
        <v>1021</v>
      </c>
      <c r="D8" s="920"/>
      <c r="E8" s="920"/>
      <c r="F8" s="921"/>
      <c r="G8" s="921"/>
      <c r="H8" s="920"/>
      <c r="I8" s="920"/>
      <c r="J8" s="920"/>
      <c r="K8" s="920"/>
      <c r="L8" s="920"/>
      <c r="M8" s="920"/>
      <c r="N8" s="920"/>
      <c r="O8" s="920"/>
      <c r="P8" s="920"/>
      <c r="Q8" s="920"/>
      <c r="R8" s="920"/>
      <c r="S8" s="920"/>
      <c r="T8" s="921"/>
      <c r="U8" s="921"/>
      <c r="V8" s="922"/>
      <c r="W8" s="42"/>
      <c r="X8" s="38"/>
    </row>
    <row r="9" spans="1:24" ht="22.5">
      <c r="A9" s="38"/>
      <c r="B9" s="40"/>
      <c r="C9" s="627" t="s">
        <v>1022</v>
      </c>
      <c r="D9" s="520"/>
      <c r="E9" s="520"/>
      <c r="F9" s="521"/>
      <c r="G9" s="521"/>
      <c r="H9" s="520"/>
      <c r="I9" s="520"/>
      <c r="J9" s="520"/>
      <c r="K9" s="520"/>
      <c r="L9" s="520"/>
      <c r="M9" s="520"/>
      <c r="N9" s="520"/>
      <c r="O9" s="520"/>
      <c r="P9" s="520"/>
      <c r="Q9" s="520"/>
      <c r="R9" s="520"/>
      <c r="S9" s="520"/>
      <c r="T9" s="521"/>
      <c r="U9" s="521"/>
      <c r="V9" s="522"/>
      <c r="W9" s="42"/>
      <c r="X9" s="38"/>
    </row>
    <row r="10" spans="1:24">
      <c r="A10" s="38"/>
      <c r="B10" s="40"/>
      <c r="C10" s="628" t="s">
        <v>1023</v>
      </c>
      <c r="D10" s="520"/>
      <c r="E10" s="520"/>
      <c r="F10" s="521"/>
      <c r="G10" s="521"/>
      <c r="H10" s="520"/>
      <c r="I10" s="520"/>
      <c r="J10" s="520"/>
      <c r="K10" s="520"/>
      <c r="L10" s="520"/>
      <c r="M10" s="520"/>
      <c r="N10" s="520"/>
      <c r="O10" s="520"/>
      <c r="P10" s="520"/>
      <c r="Q10" s="520"/>
      <c r="R10" s="520"/>
      <c r="S10" s="520"/>
      <c r="T10" s="521"/>
      <c r="U10" s="521"/>
      <c r="V10" s="522"/>
      <c r="W10" s="42"/>
      <c r="X10" s="38"/>
    </row>
    <row r="11" spans="1:24" ht="14.25" customHeight="1">
      <c r="A11" s="38"/>
      <c r="B11" s="40"/>
      <c r="C11" s="628" t="s">
        <v>1024</v>
      </c>
      <c r="D11" s="520"/>
      <c r="E11" s="520"/>
      <c r="F11" s="521"/>
      <c r="G11" s="521"/>
      <c r="H11" s="520"/>
      <c r="I11" s="520"/>
      <c r="J11" s="520"/>
      <c r="K11" s="520"/>
      <c r="L11" s="520"/>
      <c r="M11" s="520"/>
      <c r="N11" s="520"/>
      <c r="O11" s="520"/>
      <c r="P11" s="520"/>
      <c r="Q11" s="520"/>
      <c r="R11" s="520"/>
      <c r="S11" s="520"/>
      <c r="T11" s="521"/>
      <c r="U11" s="521"/>
      <c r="V11" s="522"/>
      <c r="W11" s="42"/>
      <c r="X11" s="38"/>
    </row>
    <row r="12" spans="1:24" ht="22.5">
      <c r="A12" s="38"/>
      <c r="B12" s="40"/>
      <c r="C12" s="628" t="s">
        <v>1025</v>
      </c>
      <c r="D12" s="520"/>
      <c r="E12" s="520"/>
      <c r="F12" s="521"/>
      <c r="G12" s="521"/>
      <c r="H12" s="520"/>
      <c r="I12" s="520"/>
      <c r="J12" s="520"/>
      <c r="K12" s="520"/>
      <c r="L12" s="520"/>
      <c r="M12" s="520"/>
      <c r="N12" s="520"/>
      <c r="O12" s="520"/>
      <c r="P12" s="520"/>
      <c r="Q12" s="520"/>
      <c r="R12" s="520"/>
      <c r="S12" s="520"/>
      <c r="T12" s="521"/>
      <c r="U12" s="521"/>
      <c r="V12" s="522"/>
      <c r="W12" s="42"/>
      <c r="X12" s="38"/>
    </row>
    <row r="13" spans="1:24" ht="22.5">
      <c r="A13" s="38"/>
      <c r="B13" s="40"/>
      <c r="C13" s="627" t="s">
        <v>1026</v>
      </c>
      <c r="D13" s="520"/>
      <c r="E13" s="520"/>
      <c r="F13" s="521"/>
      <c r="G13" s="521"/>
      <c r="H13" s="520"/>
      <c r="I13" s="520"/>
      <c r="J13" s="520"/>
      <c r="K13" s="520"/>
      <c r="L13" s="520"/>
      <c r="M13" s="520"/>
      <c r="N13" s="520"/>
      <c r="O13" s="520"/>
      <c r="P13" s="520"/>
      <c r="Q13" s="520"/>
      <c r="R13" s="520"/>
      <c r="S13" s="520"/>
      <c r="T13" s="521"/>
      <c r="U13" s="521"/>
      <c r="V13" s="522"/>
      <c r="W13" s="42"/>
      <c r="X13" s="38"/>
    </row>
    <row r="14" spans="1:24" ht="14.25" customHeight="1">
      <c r="A14" s="38"/>
      <c r="B14" s="40"/>
      <c r="C14" s="628" t="s">
        <v>1027</v>
      </c>
      <c r="D14" s="520"/>
      <c r="E14" s="520"/>
      <c r="F14" s="521"/>
      <c r="G14" s="521"/>
      <c r="H14" s="520"/>
      <c r="I14" s="520"/>
      <c r="J14" s="520"/>
      <c r="K14" s="520"/>
      <c r="L14" s="520"/>
      <c r="M14" s="520"/>
      <c r="N14" s="520"/>
      <c r="O14" s="520"/>
      <c r="P14" s="520"/>
      <c r="Q14" s="520"/>
      <c r="R14" s="520"/>
      <c r="S14" s="520"/>
      <c r="T14" s="521"/>
      <c r="U14" s="521"/>
      <c r="V14" s="522"/>
      <c r="W14" s="42"/>
      <c r="X14" s="38"/>
    </row>
    <row r="15" spans="1:24" ht="22.5">
      <c r="A15" s="38"/>
      <c r="B15" s="40"/>
      <c r="C15" s="628" t="s">
        <v>1028</v>
      </c>
      <c r="D15" s="520"/>
      <c r="E15" s="520"/>
      <c r="F15" s="521"/>
      <c r="G15" s="521"/>
      <c r="H15" s="520"/>
      <c r="I15" s="520"/>
      <c r="J15" s="520"/>
      <c r="K15" s="520"/>
      <c r="L15" s="520"/>
      <c r="M15" s="520"/>
      <c r="N15" s="520"/>
      <c r="O15" s="520"/>
      <c r="P15" s="520"/>
      <c r="Q15" s="520"/>
      <c r="R15" s="520"/>
      <c r="S15" s="520"/>
      <c r="T15" s="521"/>
      <c r="U15" s="521"/>
      <c r="V15" s="522"/>
      <c r="W15" s="42"/>
      <c r="X15" s="38"/>
    </row>
    <row r="16" spans="1:24" ht="14.25" customHeight="1">
      <c r="A16" s="38"/>
      <c r="B16" s="40"/>
      <c r="C16" s="627" t="s">
        <v>1074</v>
      </c>
      <c r="D16" s="520"/>
      <c r="E16" s="520"/>
      <c r="F16" s="521"/>
      <c r="G16" s="521"/>
      <c r="H16" s="520"/>
      <c r="I16" s="520"/>
      <c r="J16" s="520"/>
      <c r="K16" s="520"/>
      <c r="L16" s="520"/>
      <c r="M16" s="520"/>
      <c r="N16" s="520"/>
      <c r="O16" s="520"/>
      <c r="P16" s="520"/>
      <c r="Q16" s="520"/>
      <c r="R16" s="520"/>
      <c r="S16" s="520"/>
      <c r="T16" s="521"/>
      <c r="U16" s="521"/>
      <c r="V16" s="522"/>
      <c r="W16" s="42"/>
      <c r="X16" s="38"/>
    </row>
    <row r="17" spans="1:24" ht="14.25" customHeight="1">
      <c r="A17" s="38"/>
      <c r="B17" s="40"/>
      <c r="C17" s="629" t="s">
        <v>1030</v>
      </c>
      <c r="D17" s="520"/>
      <c r="E17" s="520"/>
      <c r="F17" s="521"/>
      <c r="G17" s="521"/>
      <c r="H17" s="520"/>
      <c r="I17" s="520"/>
      <c r="J17" s="520"/>
      <c r="K17" s="520"/>
      <c r="L17" s="520"/>
      <c r="M17" s="520"/>
      <c r="N17" s="520"/>
      <c r="O17" s="520"/>
      <c r="P17" s="520"/>
      <c r="Q17" s="520"/>
      <c r="R17" s="520"/>
      <c r="S17" s="520"/>
      <c r="T17" s="521"/>
      <c r="U17" s="521"/>
      <c r="V17" s="522"/>
      <c r="W17" s="42"/>
      <c r="X17" s="38"/>
    </row>
    <row r="18" spans="1:24" ht="14.25" customHeight="1" thickBot="1">
      <c r="A18" s="38"/>
      <c r="B18" s="40"/>
      <c r="C18" s="629" t="s">
        <v>1031</v>
      </c>
      <c r="D18" s="620"/>
      <c r="E18" s="620"/>
      <c r="F18" s="621"/>
      <c r="G18" s="621"/>
      <c r="H18" s="620"/>
      <c r="I18" s="620"/>
      <c r="J18" s="620"/>
      <c r="K18" s="620"/>
      <c r="L18" s="620"/>
      <c r="M18" s="620"/>
      <c r="N18" s="620"/>
      <c r="O18" s="620"/>
      <c r="P18" s="620"/>
      <c r="Q18" s="620"/>
      <c r="R18" s="620"/>
      <c r="S18" s="620"/>
      <c r="T18" s="621"/>
      <c r="U18" s="621"/>
      <c r="V18" s="622"/>
      <c r="W18" s="42"/>
      <c r="X18" s="38"/>
    </row>
    <row r="19" spans="1:24" ht="14.25" customHeight="1" thickBot="1">
      <c r="A19" s="38"/>
      <c r="B19" s="40"/>
      <c r="C19" s="630" t="s">
        <v>854</v>
      </c>
      <c r="D19" s="623"/>
      <c r="E19" s="623"/>
      <c r="F19" s="624"/>
      <c r="G19" s="624"/>
      <c r="H19" s="623"/>
      <c r="I19" s="623"/>
      <c r="J19" s="623"/>
      <c r="K19" s="623"/>
      <c r="L19" s="623"/>
      <c r="M19" s="623"/>
      <c r="N19" s="623"/>
      <c r="O19" s="623"/>
      <c r="P19" s="623"/>
      <c r="Q19" s="623">
        <f>+SUM(Q8:Q18)</f>
        <v>0</v>
      </c>
      <c r="R19" s="623"/>
      <c r="S19" s="623"/>
      <c r="T19" s="624"/>
      <c r="U19" s="624"/>
      <c r="V19" s="625"/>
      <c r="W19" s="42"/>
      <c r="X19" s="38"/>
    </row>
    <row r="20" spans="1:24" ht="14.25" customHeight="1">
      <c r="A20" s="38"/>
      <c r="B20" s="40"/>
      <c r="C20" s="481"/>
      <c r="D20" s="481"/>
      <c r="E20" s="481"/>
      <c r="F20" s="481"/>
      <c r="G20" s="481"/>
      <c r="H20" s="481"/>
      <c r="I20" s="481"/>
      <c r="J20" s="481"/>
      <c r="K20" s="481"/>
      <c r="L20" s="481"/>
      <c r="M20" s="481"/>
      <c r="N20" s="481"/>
      <c r="O20" s="481"/>
      <c r="P20" s="481"/>
      <c r="Q20" s="481"/>
      <c r="R20" s="481"/>
      <c r="S20" s="481"/>
      <c r="T20" s="482"/>
      <c r="U20" s="482"/>
      <c r="V20" s="482"/>
      <c r="W20" s="42"/>
      <c r="X20" s="38"/>
    </row>
    <row r="21" spans="1:24" ht="14.25" customHeight="1">
      <c r="A21" s="38"/>
      <c r="B21" s="484"/>
      <c r="C21" s="942"/>
      <c r="D21" s="942" t="s">
        <v>1075</v>
      </c>
      <c r="E21" s="636"/>
      <c r="F21" s="636"/>
      <c r="G21" s="636"/>
      <c r="H21" s="636"/>
      <c r="I21" s="636"/>
      <c r="J21" s="636"/>
      <c r="K21" s="636"/>
      <c r="L21" s="636"/>
      <c r="M21" s="636"/>
      <c r="N21" s="636"/>
      <c r="O21" s="636"/>
      <c r="P21" s="636"/>
      <c r="Q21" s="636"/>
      <c r="R21" s="636"/>
      <c r="S21" s="636"/>
      <c r="T21" s="637"/>
      <c r="U21" s="637"/>
      <c r="V21" s="637"/>
      <c r="W21" s="42"/>
      <c r="X21" s="38"/>
    </row>
    <row r="22" spans="1:24" ht="14.25" customHeight="1">
      <c r="A22" s="38"/>
      <c r="B22" s="484"/>
      <c r="C22" s="942"/>
      <c r="D22" s="942" t="s">
        <v>1076</v>
      </c>
      <c r="E22" s="636"/>
      <c r="F22" s="636"/>
      <c r="G22" s="636"/>
      <c r="H22" s="636"/>
      <c r="I22" s="636"/>
      <c r="J22" s="636"/>
      <c r="K22" s="636"/>
      <c r="L22" s="636"/>
      <c r="M22" s="636"/>
      <c r="N22" s="636"/>
      <c r="O22" s="636"/>
      <c r="P22" s="636"/>
      <c r="Q22" s="636"/>
      <c r="R22" s="636"/>
      <c r="S22" s="636"/>
      <c r="T22" s="637"/>
      <c r="U22" s="637"/>
      <c r="V22" s="637"/>
      <c r="W22" s="42"/>
      <c r="X22" s="38"/>
    </row>
    <row r="23" spans="1:24" ht="21.75" customHeight="1">
      <c r="A23" s="38"/>
      <c r="B23" s="484"/>
      <c r="C23" s="942"/>
      <c r="D23" s="1183" t="s">
        <v>1077</v>
      </c>
      <c r="E23" s="1183"/>
      <c r="F23" s="1183"/>
      <c r="G23" s="1183"/>
      <c r="H23" s="1183"/>
      <c r="I23" s="1183"/>
      <c r="J23" s="1183"/>
      <c r="K23" s="1183"/>
      <c r="L23" s="1183"/>
      <c r="M23" s="1183"/>
      <c r="N23" s="636"/>
      <c r="O23" s="636"/>
      <c r="P23" s="636"/>
      <c r="Q23" s="636"/>
      <c r="R23" s="636"/>
      <c r="S23" s="636"/>
      <c r="T23" s="637"/>
      <c r="U23" s="637"/>
      <c r="V23" s="637"/>
      <c r="W23" s="42"/>
      <c r="X23" s="38"/>
    </row>
    <row r="24" spans="1:24" ht="24" customHeight="1">
      <c r="A24" s="38"/>
      <c r="B24" s="484"/>
      <c r="C24" s="942"/>
      <c r="D24" s="1183" t="s">
        <v>1078</v>
      </c>
      <c r="E24" s="1183"/>
      <c r="F24" s="1183"/>
      <c r="G24" s="1183"/>
      <c r="H24" s="1183"/>
      <c r="I24" s="1183"/>
      <c r="J24" s="1183"/>
      <c r="K24" s="1183"/>
      <c r="L24" s="1183"/>
      <c r="M24" s="1183"/>
      <c r="N24" s="636"/>
      <c r="O24" s="636"/>
      <c r="P24" s="636"/>
      <c r="Q24" s="636"/>
      <c r="R24" s="636"/>
      <c r="S24" s="636"/>
      <c r="T24" s="637"/>
      <c r="U24" s="637"/>
      <c r="V24" s="637"/>
      <c r="W24" s="42"/>
      <c r="X24" s="38"/>
    </row>
    <row r="25" spans="1:24" ht="14.25" customHeight="1">
      <c r="A25" s="38"/>
      <c r="B25" s="484"/>
      <c r="C25" s="942"/>
      <c r="D25" s="942" t="s">
        <v>1079</v>
      </c>
      <c r="E25" s="636"/>
      <c r="F25" s="636"/>
      <c r="G25" s="636"/>
      <c r="H25" s="636"/>
      <c r="I25" s="636"/>
      <c r="J25" s="636"/>
      <c r="K25" s="636"/>
      <c r="L25" s="636"/>
      <c r="M25" s="636"/>
      <c r="N25" s="636"/>
      <c r="O25" s="636"/>
      <c r="P25" s="636"/>
      <c r="Q25" s="636"/>
      <c r="R25" s="636"/>
      <c r="S25" s="636"/>
      <c r="T25" s="637"/>
      <c r="U25" s="637"/>
      <c r="V25" s="637"/>
      <c r="W25" s="42"/>
      <c r="X25" s="38"/>
    </row>
    <row r="26" spans="1:24" ht="14.25" customHeight="1">
      <c r="A26" s="38"/>
      <c r="B26" s="484"/>
      <c r="C26" s="942"/>
      <c r="D26" s="942" t="s">
        <v>1080</v>
      </c>
      <c r="E26" s="636"/>
      <c r="F26" s="636"/>
      <c r="G26" s="636"/>
      <c r="H26" s="636"/>
      <c r="I26" s="636"/>
      <c r="J26" s="636"/>
      <c r="K26" s="636"/>
      <c r="L26" s="636"/>
      <c r="M26" s="636"/>
      <c r="N26" s="636"/>
      <c r="O26" s="636"/>
      <c r="P26" s="636"/>
      <c r="Q26" s="636"/>
      <c r="R26" s="636"/>
      <c r="S26" s="636"/>
      <c r="T26" s="637"/>
      <c r="U26" s="637"/>
      <c r="V26" s="637"/>
      <c r="W26" s="42"/>
      <c r="X26" s="38"/>
    </row>
    <row r="27" spans="1:24" ht="14.25" customHeight="1">
      <c r="A27" s="38"/>
      <c r="B27" s="484"/>
      <c r="C27" s="942"/>
      <c r="D27" s="942" t="s">
        <v>1081</v>
      </c>
      <c r="E27" s="636"/>
      <c r="F27" s="636"/>
      <c r="G27" s="636"/>
      <c r="H27" s="636"/>
      <c r="I27" s="636"/>
      <c r="J27" s="636"/>
      <c r="K27" s="636"/>
      <c r="L27" s="636"/>
      <c r="M27" s="636"/>
      <c r="N27" s="636"/>
      <c r="O27" s="637"/>
      <c r="P27" s="637"/>
      <c r="Q27" s="637"/>
      <c r="R27" s="637"/>
      <c r="S27" s="637"/>
      <c r="T27" s="637"/>
      <c r="U27" s="637"/>
      <c r="V27" s="637"/>
      <c r="W27" s="42"/>
      <c r="X27" s="38"/>
    </row>
    <row r="28" spans="1:24" ht="14.25" customHeight="1">
      <c r="A28" s="38"/>
      <c r="B28" s="484"/>
      <c r="C28" s="942"/>
      <c r="D28" s="942" t="s">
        <v>1082</v>
      </c>
      <c r="E28" s="636"/>
      <c r="F28" s="636"/>
      <c r="G28" s="636"/>
      <c r="H28" s="636"/>
      <c r="I28" s="636"/>
      <c r="J28" s="636"/>
      <c r="K28" s="636"/>
      <c r="L28" s="636"/>
      <c r="M28" s="636"/>
      <c r="N28" s="636"/>
      <c r="O28" s="637"/>
      <c r="P28" s="637"/>
      <c r="Q28" s="637"/>
      <c r="R28" s="637"/>
      <c r="S28" s="637"/>
      <c r="T28" s="637"/>
      <c r="U28" s="637"/>
      <c r="V28" s="637"/>
      <c r="W28" s="42"/>
      <c r="X28" s="38"/>
    </row>
    <row r="29" spans="1:24" ht="14.25" customHeight="1">
      <c r="A29" s="38"/>
      <c r="B29" s="484"/>
      <c r="C29" s="942"/>
      <c r="D29" s="942" t="s">
        <v>1083</v>
      </c>
      <c r="E29" s="636"/>
      <c r="F29" s="636"/>
      <c r="G29" s="636"/>
      <c r="H29" s="636"/>
      <c r="I29" s="636"/>
      <c r="J29" s="636"/>
      <c r="K29" s="636"/>
      <c r="L29" s="636"/>
      <c r="M29" s="636"/>
      <c r="N29" s="636"/>
      <c r="O29" s="637"/>
      <c r="P29" s="637"/>
      <c r="Q29" s="637"/>
      <c r="R29" s="637"/>
      <c r="S29" s="637"/>
      <c r="T29" s="637"/>
      <c r="U29" s="637"/>
      <c r="V29" s="637"/>
      <c r="W29" s="42"/>
      <c r="X29" s="38"/>
    </row>
    <row r="30" spans="1:24" ht="14.25" customHeight="1">
      <c r="A30" s="38"/>
      <c r="B30" s="484"/>
      <c r="C30" s="942"/>
      <c r="D30" s="942" t="s">
        <v>1084</v>
      </c>
      <c r="E30" s="636"/>
      <c r="F30" s="636"/>
      <c r="G30" s="636"/>
      <c r="H30" s="636"/>
      <c r="I30" s="636"/>
      <c r="J30" s="636"/>
      <c r="K30" s="636"/>
      <c r="L30" s="636"/>
      <c r="M30" s="636"/>
      <c r="N30" s="636"/>
      <c r="O30" s="637"/>
      <c r="P30" s="637"/>
      <c r="Q30" s="637"/>
      <c r="R30" s="637"/>
      <c r="S30" s="637"/>
      <c r="T30" s="637"/>
      <c r="U30" s="637"/>
      <c r="V30" s="637"/>
      <c r="W30" s="42"/>
      <c r="X30" s="38"/>
    </row>
    <row r="31" spans="1:24" ht="14.25" customHeight="1">
      <c r="A31" s="38"/>
      <c r="B31" s="484"/>
      <c r="C31" s="942"/>
      <c r="D31" s="942" t="s">
        <v>1085</v>
      </c>
      <c r="E31" s="636"/>
      <c r="F31" s="636"/>
      <c r="G31" s="636"/>
      <c r="H31" s="636"/>
      <c r="I31" s="636"/>
      <c r="J31" s="636"/>
      <c r="K31" s="636"/>
      <c r="L31" s="636"/>
      <c r="M31" s="636"/>
      <c r="N31" s="636"/>
      <c r="O31" s="637"/>
      <c r="P31" s="637"/>
      <c r="Q31" s="637"/>
      <c r="R31" s="637"/>
      <c r="S31" s="637"/>
      <c r="T31" s="637"/>
      <c r="U31" s="637"/>
      <c r="V31" s="637"/>
      <c r="W31" s="42"/>
      <c r="X31" s="38"/>
    </row>
    <row r="32" spans="1:24" ht="14.25" customHeight="1">
      <c r="A32" s="38"/>
      <c r="B32" s="484"/>
      <c r="C32" s="942"/>
      <c r="D32" s="942" t="s">
        <v>1086</v>
      </c>
      <c r="E32" s="636"/>
      <c r="F32" s="636"/>
      <c r="G32" s="636"/>
      <c r="H32" s="636"/>
      <c r="I32" s="636"/>
      <c r="J32" s="636"/>
      <c r="K32" s="636"/>
      <c r="L32" s="636"/>
      <c r="M32" s="636"/>
      <c r="N32" s="636"/>
      <c r="O32" s="637"/>
      <c r="P32" s="637"/>
      <c r="Q32" s="637"/>
      <c r="R32" s="637"/>
      <c r="S32" s="637"/>
      <c r="T32" s="637"/>
      <c r="U32" s="637"/>
      <c r="V32" s="637"/>
      <c r="W32" s="42"/>
      <c r="X32" s="38"/>
    </row>
    <row r="33" spans="1:24" ht="9" customHeight="1" thickBot="1">
      <c r="A33" s="38"/>
      <c r="B33" s="60"/>
      <c r="C33" s="62"/>
      <c r="D33" s="62"/>
      <c r="E33" s="62"/>
      <c r="F33" s="62"/>
      <c r="G33" s="62"/>
      <c r="H33" s="62"/>
      <c r="I33" s="62"/>
      <c r="J33" s="62"/>
      <c r="K33" s="62"/>
      <c r="L33" s="62"/>
      <c r="M33" s="62"/>
      <c r="N33" s="62"/>
      <c r="O33" s="62"/>
      <c r="P33" s="62"/>
      <c r="Q33" s="62"/>
      <c r="R33" s="62"/>
      <c r="S33" s="62"/>
      <c r="T33" s="62"/>
      <c r="U33" s="62"/>
      <c r="V33" s="62"/>
      <c r="W33" s="63"/>
      <c r="X33" s="38"/>
    </row>
    <row r="34" spans="1:24">
      <c r="A34" s="38"/>
      <c r="B34" s="38"/>
      <c r="C34" s="38"/>
      <c r="D34" s="38"/>
      <c r="E34" s="38"/>
      <c r="F34" s="38"/>
      <c r="G34" s="38"/>
      <c r="H34" s="38"/>
      <c r="I34" s="38"/>
      <c r="J34" s="38"/>
      <c r="K34" s="38"/>
      <c r="L34" s="38"/>
      <c r="M34" s="38"/>
      <c r="N34" s="38"/>
      <c r="O34" s="38"/>
      <c r="P34" s="38"/>
      <c r="Q34" s="38"/>
      <c r="R34" s="38"/>
      <c r="S34" s="38"/>
      <c r="T34" s="38"/>
      <c r="U34" s="38"/>
      <c r="V34" s="38"/>
      <c r="W34" s="38"/>
      <c r="X34" s="38"/>
    </row>
  </sheetData>
  <mergeCells count="22">
    <mergeCell ref="C2:M2"/>
    <mergeCell ref="S4:V4"/>
    <mergeCell ref="D5:D6"/>
    <mergeCell ref="R5:R6"/>
    <mergeCell ref="F5:F6"/>
    <mergeCell ref="T5:V5"/>
    <mergeCell ref="J5:J6"/>
    <mergeCell ref="K5:K6"/>
    <mergeCell ref="S5:S6"/>
    <mergeCell ref="P5:P6"/>
    <mergeCell ref="D4:R4"/>
    <mergeCell ref="H5:H6"/>
    <mergeCell ref="M5:M6"/>
    <mergeCell ref="N5:N6"/>
    <mergeCell ref="L5:L6"/>
    <mergeCell ref="D24:M24"/>
    <mergeCell ref="E5:E6"/>
    <mergeCell ref="Q5:Q6"/>
    <mergeCell ref="G5:G6"/>
    <mergeCell ref="I5:I6"/>
    <mergeCell ref="O5:O6"/>
    <mergeCell ref="D23:M23"/>
  </mergeCells>
  <printOptions horizontalCentered="1" verticalCentered="1"/>
  <pageMargins left="0.70866141732283472" right="0.70866141732283472" top="0.74803149606299213" bottom="0.74803149606299213" header="0.31496062992125984" footer="0.31496062992125984"/>
  <pageSetup paperSize="9" scale="86" orientation="landscape" horizontalDpi="4294967295" verticalDpi="4294967295" r:id="rId1"/>
  <headerFooter>
    <oddFooter>&amp;R-22-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pageSetUpPr fitToPage="1"/>
  </sheetPr>
  <dimension ref="A1:P31"/>
  <sheetViews>
    <sheetView workbookViewId="0">
      <selection activeCell="D47" sqref="D47"/>
    </sheetView>
  </sheetViews>
  <sheetFormatPr baseColWidth="10" defaultColWidth="11.42578125" defaultRowHeight="12.75"/>
  <cols>
    <col min="1" max="1" width="2.42578125" style="483" customWidth="1"/>
    <col min="2" max="2" width="1" style="483" customWidth="1"/>
    <col min="3" max="3" width="52" style="487" customWidth="1"/>
    <col min="4" max="4" width="10" style="487" customWidth="1"/>
    <col min="5" max="5" width="10" style="487" bestFit="1" customWidth="1"/>
    <col min="6" max="6" width="7.28515625" style="487" customWidth="1"/>
    <col min="7" max="7" width="7.85546875" style="487" customWidth="1"/>
    <col min="8" max="8" width="6.42578125" style="487" bestFit="1" customWidth="1"/>
    <col min="9" max="9" width="6.85546875" style="487" bestFit="1" customWidth="1"/>
    <col min="10" max="10" width="8.5703125" style="487" customWidth="1"/>
    <col min="11" max="11" width="9.28515625" style="487" customWidth="1"/>
    <col min="12" max="12" width="8.5703125" style="487" bestFit="1" customWidth="1"/>
    <col min="13" max="13" width="8.7109375" style="487" bestFit="1" customWidth="1"/>
    <col min="14" max="14" width="10.140625" style="487" bestFit="1" customWidth="1"/>
    <col min="15" max="15" width="1" style="483" customWidth="1"/>
    <col min="16" max="16" width="2.42578125" style="483" customWidth="1"/>
    <col min="17" max="16384" width="11.42578125" style="483"/>
  </cols>
  <sheetData>
    <row r="1" spans="1:16" ht="13.5" thickBot="1">
      <c r="A1" s="38"/>
      <c r="B1" s="38"/>
      <c r="C1" s="38"/>
      <c r="D1" s="38"/>
      <c r="E1" s="38"/>
      <c r="F1" s="38"/>
      <c r="G1" s="38"/>
      <c r="H1" s="38"/>
      <c r="I1" s="38"/>
      <c r="J1" s="38"/>
      <c r="K1" s="38"/>
      <c r="L1" s="38"/>
      <c r="M1" s="38"/>
      <c r="N1" s="38"/>
      <c r="O1" s="38"/>
      <c r="P1" s="38"/>
    </row>
    <row r="2" spans="1:16" ht="33" customHeight="1" thickBot="1">
      <c r="A2" s="38"/>
      <c r="B2" s="1154" t="s">
        <v>1087</v>
      </c>
      <c r="C2" s="1155"/>
      <c r="D2" s="1155"/>
      <c r="E2" s="1155"/>
      <c r="F2" s="1155"/>
      <c r="G2" s="1155"/>
      <c r="H2" s="1195"/>
      <c r="I2" s="1195"/>
      <c r="J2" s="1195"/>
      <c r="K2" s="1195"/>
      <c r="L2" s="1195"/>
      <c r="M2" s="1195"/>
      <c r="N2" s="1195"/>
      <c r="O2" s="1196"/>
      <c r="P2" s="38"/>
    </row>
    <row r="3" spans="1:16" ht="11.25" customHeight="1" thickBot="1">
      <c r="A3" s="38"/>
      <c r="B3" s="71"/>
      <c r="C3" s="263"/>
      <c r="D3" s="263"/>
      <c r="E3" s="263"/>
      <c r="F3" s="263"/>
      <c r="G3" s="263"/>
      <c r="H3" s="263"/>
      <c r="I3" s="263"/>
      <c r="J3" s="263"/>
      <c r="K3" s="263"/>
      <c r="L3" s="263"/>
      <c r="M3" s="263"/>
      <c r="N3" s="263"/>
      <c r="O3" s="74"/>
      <c r="P3" s="38"/>
    </row>
    <row r="4" spans="1:16" ht="18" hidden="1" customHeight="1">
      <c r="A4" s="38"/>
      <c r="B4" s="40"/>
      <c r="C4" s="362"/>
      <c r="D4" s="473"/>
      <c r="E4" s="473"/>
      <c r="F4" s="473"/>
      <c r="G4" s="473"/>
      <c r="H4" s="473"/>
      <c r="I4" s="473"/>
      <c r="J4" s="473"/>
      <c r="K4" s="473"/>
      <c r="L4" s="473"/>
      <c r="M4" s="473"/>
      <c r="N4" s="474"/>
      <c r="O4" s="42"/>
      <c r="P4" s="38"/>
    </row>
    <row r="5" spans="1:16" s="524" customFormat="1" ht="28.5" customHeight="1">
      <c r="A5" s="38"/>
      <c r="B5" s="40"/>
      <c r="C5" s="487"/>
      <c r="D5" s="1200" t="s">
        <v>1088</v>
      </c>
      <c r="E5" s="1201"/>
      <c r="F5" s="1201"/>
      <c r="G5" s="1201"/>
      <c r="H5" s="1201"/>
      <c r="I5" s="1201"/>
      <c r="J5" s="1201"/>
      <c r="K5" s="1201"/>
      <c r="L5" s="1201"/>
      <c r="M5" s="1201"/>
      <c r="N5" s="1202"/>
      <c r="O5" s="42"/>
      <c r="P5" s="38"/>
    </row>
    <row r="6" spans="1:16" s="526" customFormat="1" ht="30.6" customHeight="1">
      <c r="A6" s="38"/>
      <c r="B6" s="40"/>
      <c r="C6" s="487"/>
      <c r="D6" s="1203" t="s">
        <v>1089</v>
      </c>
      <c r="E6" s="1197"/>
      <c r="F6" s="1197" t="s">
        <v>1059</v>
      </c>
      <c r="G6" s="1197" t="s">
        <v>1060</v>
      </c>
      <c r="H6" s="1197" t="s">
        <v>1061</v>
      </c>
      <c r="I6" s="1197" t="s">
        <v>1062</v>
      </c>
      <c r="J6" s="1197" t="s">
        <v>1090</v>
      </c>
      <c r="K6" s="1197"/>
      <c r="L6" s="1197" t="s">
        <v>1091</v>
      </c>
      <c r="M6" s="1197" t="s">
        <v>1042</v>
      </c>
      <c r="N6" s="1198"/>
      <c r="O6" s="42"/>
      <c r="P6" s="38"/>
    </row>
    <row r="7" spans="1:16" s="526" customFormat="1" ht="71.25" customHeight="1">
      <c r="A7" s="38"/>
      <c r="B7" s="40"/>
      <c r="C7" s="487"/>
      <c r="D7" s="1055" t="s">
        <v>1092</v>
      </c>
      <c r="E7" s="1054" t="s">
        <v>1093</v>
      </c>
      <c r="F7" s="1197"/>
      <c r="G7" s="1197"/>
      <c r="H7" s="1197"/>
      <c r="I7" s="1197"/>
      <c r="J7" s="1054" t="s">
        <v>1094</v>
      </c>
      <c r="K7" s="1054" t="s">
        <v>1095</v>
      </c>
      <c r="L7" s="1197"/>
      <c r="M7" s="1054" t="s">
        <v>1096</v>
      </c>
      <c r="N7" s="499" t="s">
        <v>1097</v>
      </c>
      <c r="O7" s="42"/>
      <c r="P7" s="38"/>
    </row>
    <row r="8" spans="1:16" s="525" customFormat="1" ht="12.75" customHeight="1" thickBot="1">
      <c r="A8" s="38"/>
      <c r="B8" s="40"/>
      <c r="C8" s="487"/>
      <c r="D8" s="359"/>
      <c r="E8" s="360"/>
      <c r="F8" s="360">
        <v>1</v>
      </c>
      <c r="G8" s="360">
        <v>2</v>
      </c>
      <c r="H8" s="360">
        <v>3</v>
      </c>
      <c r="I8" s="360">
        <v>4</v>
      </c>
      <c r="J8" s="360">
        <v>5</v>
      </c>
      <c r="K8" s="360">
        <v>6</v>
      </c>
      <c r="L8" s="360">
        <v>7</v>
      </c>
      <c r="M8" s="360"/>
      <c r="N8" s="500"/>
      <c r="O8" s="42"/>
      <c r="P8" s="38"/>
    </row>
    <row r="9" spans="1:16" ht="14.25" customHeight="1">
      <c r="A9" s="38"/>
      <c r="B9" s="40"/>
      <c r="C9" s="631" t="s">
        <v>1021</v>
      </c>
      <c r="D9" s="92"/>
      <c r="E9" s="92"/>
      <c r="F9" s="92"/>
      <c r="G9" s="92"/>
      <c r="H9" s="92"/>
      <c r="I9" s="92"/>
      <c r="J9" s="92"/>
      <c r="K9" s="92"/>
      <c r="L9" s="92"/>
      <c r="M9" s="92"/>
      <c r="N9" s="923"/>
      <c r="O9" s="42"/>
      <c r="P9" s="38"/>
    </row>
    <row r="10" spans="1:16" ht="14.25" customHeight="1">
      <c r="A10" s="38"/>
      <c r="B10" s="40"/>
      <c r="C10" s="632" t="s">
        <v>1022</v>
      </c>
      <c r="D10" s="95"/>
      <c r="E10" s="95"/>
      <c r="F10" s="95"/>
      <c r="G10" s="95"/>
      <c r="H10" s="95"/>
      <c r="I10" s="95"/>
      <c r="J10" s="95"/>
      <c r="K10" s="95"/>
      <c r="L10" s="95"/>
      <c r="M10" s="95"/>
      <c r="N10" s="924"/>
      <c r="O10" s="42"/>
      <c r="P10" s="38"/>
    </row>
    <row r="11" spans="1:16" ht="14.25" customHeight="1">
      <c r="A11" s="38"/>
      <c r="B11" s="40"/>
      <c r="C11" s="633" t="s">
        <v>1023</v>
      </c>
      <c r="D11" s="95"/>
      <c r="E11" s="95"/>
      <c r="F11" s="95"/>
      <c r="G11" s="95"/>
      <c r="H11" s="95"/>
      <c r="I11" s="95"/>
      <c r="J11" s="95"/>
      <c r="K11" s="95"/>
      <c r="L11" s="95"/>
      <c r="M11" s="95"/>
      <c r="N11" s="924"/>
      <c r="O11" s="42"/>
      <c r="P11" s="38"/>
    </row>
    <row r="12" spans="1:16" ht="14.25" customHeight="1">
      <c r="A12" s="38"/>
      <c r="B12" s="40"/>
      <c r="C12" s="633" t="s">
        <v>1024</v>
      </c>
      <c r="D12" s="95"/>
      <c r="E12" s="95"/>
      <c r="F12" s="95"/>
      <c r="G12" s="95"/>
      <c r="H12" s="95"/>
      <c r="I12" s="95"/>
      <c r="J12" s="95"/>
      <c r="K12" s="95"/>
      <c r="L12" s="95"/>
      <c r="M12" s="95"/>
      <c r="N12" s="924"/>
      <c r="O12" s="42"/>
      <c r="P12" s="38"/>
    </row>
    <row r="13" spans="1:16" ht="14.25" customHeight="1">
      <c r="A13" s="38"/>
      <c r="B13" s="40"/>
      <c r="C13" s="633" t="s">
        <v>1025</v>
      </c>
      <c r="D13" s="95"/>
      <c r="E13" s="95"/>
      <c r="F13" s="95"/>
      <c r="G13" s="95"/>
      <c r="H13" s="95"/>
      <c r="I13" s="95"/>
      <c r="J13" s="95"/>
      <c r="K13" s="95"/>
      <c r="L13" s="95"/>
      <c r="M13" s="95"/>
      <c r="N13" s="924"/>
      <c r="O13" s="42"/>
      <c r="P13" s="38"/>
    </row>
    <row r="14" spans="1:16" ht="14.25" customHeight="1">
      <c r="A14" s="38"/>
      <c r="B14" s="40"/>
      <c r="C14" s="632" t="s">
        <v>1026</v>
      </c>
      <c r="D14" s="95"/>
      <c r="E14" s="95"/>
      <c r="F14" s="95"/>
      <c r="G14" s="95"/>
      <c r="H14" s="95"/>
      <c r="I14" s="95"/>
      <c r="J14" s="95"/>
      <c r="K14" s="95"/>
      <c r="L14" s="95"/>
      <c r="M14" s="95"/>
      <c r="N14" s="924"/>
      <c r="O14" s="42"/>
      <c r="P14" s="38"/>
    </row>
    <row r="15" spans="1:16" s="527" customFormat="1" ht="14.25" customHeight="1">
      <c r="A15" s="38"/>
      <c r="B15" s="40"/>
      <c r="C15" s="633" t="s">
        <v>1027</v>
      </c>
      <c r="D15" s="95"/>
      <c r="E15" s="95"/>
      <c r="F15" s="95"/>
      <c r="G15" s="95"/>
      <c r="H15" s="95"/>
      <c r="I15" s="95"/>
      <c r="J15" s="95"/>
      <c r="K15" s="95"/>
      <c r="L15" s="95"/>
      <c r="M15" s="95"/>
      <c r="N15" s="924"/>
      <c r="O15" s="42"/>
      <c r="P15" s="38"/>
    </row>
    <row r="16" spans="1:16" ht="14.25" customHeight="1">
      <c r="A16" s="38"/>
      <c r="B16" s="40"/>
      <c r="C16" s="633" t="s">
        <v>1028</v>
      </c>
      <c r="D16" s="95"/>
      <c r="E16" s="95"/>
      <c r="F16" s="95"/>
      <c r="G16" s="95"/>
      <c r="H16" s="95"/>
      <c r="I16" s="95"/>
      <c r="J16" s="95"/>
      <c r="K16" s="95"/>
      <c r="L16" s="95"/>
      <c r="M16" s="95"/>
      <c r="N16" s="924"/>
      <c r="O16" s="42"/>
      <c r="P16" s="38"/>
    </row>
    <row r="17" spans="1:16" ht="14.25" customHeight="1">
      <c r="A17" s="38"/>
      <c r="B17" s="40"/>
      <c r="C17" s="632" t="s">
        <v>1074</v>
      </c>
      <c r="D17" s="95"/>
      <c r="E17" s="95"/>
      <c r="F17" s="95"/>
      <c r="G17" s="95"/>
      <c r="H17" s="95"/>
      <c r="I17" s="95"/>
      <c r="J17" s="95"/>
      <c r="K17" s="95"/>
      <c r="L17" s="95"/>
      <c r="M17" s="95"/>
      <c r="N17" s="924"/>
      <c r="O17" s="42"/>
      <c r="P17" s="38"/>
    </row>
    <row r="18" spans="1:16" ht="14.25" customHeight="1">
      <c r="A18" s="38"/>
      <c r="B18" s="40"/>
      <c r="C18" s="634" t="s">
        <v>1030</v>
      </c>
      <c r="D18" s="95"/>
      <c r="E18" s="95"/>
      <c r="F18" s="95"/>
      <c r="G18" s="95"/>
      <c r="H18" s="95"/>
      <c r="I18" s="95"/>
      <c r="J18" s="95"/>
      <c r="K18" s="95"/>
      <c r="L18" s="95"/>
      <c r="M18" s="95"/>
      <c r="N18" s="924"/>
      <c r="O18" s="42"/>
      <c r="P18" s="38"/>
    </row>
    <row r="19" spans="1:16" ht="14.25" customHeight="1" thickBot="1">
      <c r="A19" s="38"/>
      <c r="B19" s="40"/>
      <c r="C19" s="634" t="s">
        <v>1031</v>
      </c>
      <c r="D19" s="106"/>
      <c r="E19" s="106"/>
      <c r="F19" s="106"/>
      <c r="G19" s="106"/>
      <c r="H19" s="106"/>
      <c r="I19" s="106"/>
      <c r="J19" s="106"/>
      <c r="K19" s="106"/>
      <c r="L19" s="106"/>
      <c r="M19" s="106"/>
      <c r="N19" s="925"/>
      <c r="O19" s="42"/>
      <c r="P19" s="38"/>
    </row>
    <row r="20" spans="1:16" ht="14.25" customHeight="1" thickBot="1">
      <c r="A20" s="38"/>
      <c r="B20" s="40"/>
      <c r="C20" s="635" t="s">
        <v>854</v>
      </c>
      <c r="D20" s="926">
        <f>+SUM(D9:D19)</f>
        <v>0</v>
      </c>
      <c r="E20" s="926">
        <f>+SUM(E9:E19)</f>
        <v>0</v>
      </c>
      <c r="F20" s="926"/>
      <c r="G20" s="926"/>
      <c r="H20" s="926"/>
      <c r="I20" s="926"/>
      <c r="J20" s="926">
        <f>+SUM(J9:J19)</f>
        <v>0</v>
      </c>
      <c r="K20" s="926">
        <f>+SUM(K9:K19)</f>
        <v>0</v>
      </c>
      <c r="L20" s="926"/>
      <c r="M20" s="926">
        <f>+SUM(M9:M19)</f>
        <v>0</v>
      </c>
      <c r="N20" s="927">
        <f>+SUM(N9:N19)</f>
        <v>0</v>
      </c>
      <c r="O20" s="42"/>
      <c r="P20" s="38"/>
    </row>
    <row r="21" spans="1:16" s="487" customFormat="1" ht="14.25" customHeight="1">
      <c r="A21" s="483"/>
      <c r="B21" s="484"/>
      <c r="C21" s="485"/>
      <c r="D21" s="485"/>
      <c r="E21" s="485"/>
      <c r="F21" s="485"/>
      <c r="G21" s="485"/>
      <c r="H21" s="485"/>
      <c r="I21" s="485"/>
      <c r="J21" s="485"/>
      <c r="K21" s="485"/>
      <c r="L21" s="485"/>
      <c r="M21" s="485"/>
      <c r="N21" s="486"/>
      <c r="O21" s="480"/>
      <c r="P21" s="483"/>
    </row>
    <row r="22" spans="1:16" ht="22.5" customHeight="1">
      <c r="A22" s="38"/>
      <c r="B22" s="40"/>
      <c r="C22" s="1199" t="s">
        <v>1098</v>
      </c>
      <c r="D22" s="1199"/>
      <c r="E22" s="1199"/>
      <c r="F22" s="1199"/>
      <c r="G22" s="1199"/>
      <c r="H22" s="1199"/>
      <c r="I22" s="1199"/>
      <c r="J22" s="1199"/>
      <c r="K22" s="1199"/>
      <c r="L22" s="1199"/>
      <c r="M22" s="1199"/>
      <c r="N22" s="1199"/>
      <c r="O22" s="42"/>
      <c r="P22" s="38"/>
    </row>
    <row r="23" spans="1:16" ht="24" customHeight="1">
      <c r="A23" s="38"/>
      <c r="B23" s="40"/>
      <c r="C23" s="1199" t="s">
        <v>1099</v>
      </c>
      <c r="D23" s="1199"/>
      <c r="E23" s="1199"/>
      <c r="F23" s="1199"/>
      <c r="G23" s="1199"/>
      <c r="H23" s="1199"/>
      <c r="I23" s="1199"/>
      <c r="J23" s="1199"/>
      <c r="K23" s="1199"/>
      <c r="L23" s="1199"/>
      <c r="M23" s="1199"/>
      <c r="N23" s="1199"/>
      <c r="O23" s="42"/>
      <c r="P23" s="38"/>
    </row>
    <row r="24" spans="1:16" ht="14.25" customHeight="1">
      <c r="A24" s="38"/>
      <c r="B24" s="40"/>
      <c r="C24" s="362" t="s">
        <v>1100</v>
      </c>
      <c r="D24" s="362"/>
      <c r="E24" s="362"/>
      <c r="F24" s="362"/>
      <c r="G24" s="362"/>
      <c r="H24" s="362"/>
      <c r="I24" s="362"/>
      <c r="J24" s="362"/>
      <c r="K24" s="362"/>
      <c r="L24" s="362"/>
      <c r="M24" s="362"/>
      <c r="N24" s="474"/>
      <c r="O24" s="42"/>
      <c r="P24" s="38"/>
    </row>
    <row r="25" spans="1:16" ht="14.25" customHeight="1">
      <c r="A25" s="38"/>
      <c r="B25" s="40"/>
      <c r="C25" s="362" t="s">
        <v>1101</v>
      </c>
      <c r="D25" s="362"/>
      <c r="E25" s="362"/>
      <c r="F25" s="362"/>
      <c r="G25" s="362"/>
      <c r="H25" s="362"/>
      <c r="I25" s="362"/>
      <c r="J25" s="362"/>
      <c r="K25" s="362"/>
      <c r="L25" s="362"/>
      <c r="M25" s="362"/>
      <c r="N25" s="474"/>
      <c r="O25" s="42"/>
      <c r="P25" s="38"/>
    </row>
    <row r="26" spans="1:16" ht="14.25" customHeight="1">
      <c r="A26" s="38"/>
      <c r="B26" s="40"/>
      <c r="C26" s="362" t="s">
        <v>1102</v>
      </c>
      <c r="D26" s="362"/>
      <c r="E26" s="362"/>
      <c r="F26" s="362"/>
      <c r="G26" s="362"/>
      <c r="H26" s="362"/>
      <c r="I26" s="362"/>
      <c r="J26" s="362"/>
      <c r="K26" s="362"/>
      <c r="L26" s="362"/>
      <c r="M26" s="362"/>
      <c r="N26" s="474"/>
      <c r="O26" s="42"/>
      <c r="P26" s="38"/>
    </row>
    <row r="27" spans="1:16" ht="14.25" customHeight="1">
      <c r="A27" s="38"/>
      <c r="B27" s="40"/>
      <c r="C27" s="362" t="s">
        <v>1103</v>
      </c>
      <c r="D27" s="362"/>
      <c r="E27" s="362"/>
      <c r="F27" s="362"/>
      <c r="G27" s="362"/>
      <c r="H27" s="362"/>
      <c r="I27" s="362"/>
      <c r="J27" s="362"/>
      <c r="K27" s="362"/>
      <c r="L27" s="362"/>
      <c r="M27" s="362"/>
      <c r="N27" s="474"/>
      <c r="O27" s="42"/>
      <c r="P27" s="38"/>
    </row>
    <row r="28" spans="1:16" ht="14.25" customHeight="1">
      <c r="A28" s="38"/>
      <c r="B28" s="40"/>
      <c r="C28" s="362" t="s">
        <v>1104</v>
      </c>
      <c r="D28" s="362"/>
      <c r="E28" s="362"/>
      <c r="F28" s="362"/>
      <c r="G28" s="362"/>
      <c r="H28" s="362"/>
      <c r="I28" s="362"/>
      <c r="J28" s="362"/>
      <c r="K28" s="362"/>
      <c r="L28" s="362"/>
      <c r="M28" s="362"/>
      <c r="N28" s="474"/>
      <c r="O28" s="42"/>
      <c r="P28" s="38"/>
    </row>
    <row r="29" spans="1:16" ht="14.25" customHeight="1" thickBot="1">
      <c r="A29" s="38"/>
      <c r="B29" s="60"/>
      <c r="C29" s="62"/>
      <c r="D29" s="62"/>
      <c r="E29" s="62"/>
      <c r="F29" s="62"/>
      <c r="G29" s="62"/>
      <c r="H29" s="62"/>
      <c r="I29" s="62"/>
      <c r="J29" s="62"/>
      <c r="K29" s="62"/>
      <c r="L29" s="62"/>
      <c r="M29" s="62"/>
      <c r="N29" s="62"/>
      <c r="O29" s="63"/>
      <c r="P29" s="38"/>
    </row>
    <row r="30" spans="1:16">
      <c r="A30" s="38"/>
      <c r="B30" s="38"/>
      <c r="C30" s="38"/>
      <c r="D30" s="38"/>
      <c r="E30" s="38"/>
      <c r="F30" s="38"/>
      <c r="G30" s="38"/>
      <c r="H30" s="38"/>
      <c r="I30" s="38"/>
      <c r="J30" s="38"/>
      <c r="K30" s="38"/>
      <c r="L30" s="38"/>
      <c r="M30" s="38"/>
      <c r="N30" s="38"/>
      <c r="O30" s="38"/>
      <c r="P30" s="38"/>
    </row>
    <row r="31" spans="1:16">
      <c r="A31" s="38"/>
      <c r="B31" s="38"/>
      <c r="C31" s="38"/>
      <c r="D31" s="38"/>
      <c r="E31" s="38"/>
      <c r="F31" s="38"/>
      <c r="G31" s="38"/>
      <c r="H31" s="38"/>
      <c r="I31" s="38"/>
      <c r="J31" s="38"/>
      <c r="K31" s="38"/>
      <c r="L31" s="38"/>
      <c r="M31" s="38"/>
      <c r="N31" s="38"/>
      <c r="O31" s="38"/>
      <c r="P31" s="38"/>
    </row>
  </sheetData>
  <mergeCells count="12">
    <mergeCell ref="C23:N23"/>
    <mergeCell ref="D5:N5"/>
    <mergeCell ref="D6:E6"/>
    <mergeCell ref="F6:F7"/>
    <mergeCell ref="G6:G7"/>
    <mergeCell ref="H6:H7"/>
    <mergeCell ref="C22:N22"/>
    <mergeCell ref="B2:O2"/>
    <mergeCell ref="I6:I7"/>
    <mergeCell ref="J6:K6"/>
    <mergeCell ref="L6:L7"/>
    <mergeCell ref="M6:N6"/>
  </mergeCells>
  <printOptions horizontalCentered="1" verticalCentered="1"/>
  <pageMargins left="0.70866141732283472" right="0.70866141732283472" top="0.74803149606299213" bottom="0.74803149606299213" header="0.31496062992125984" footer="0.31496062992125984"/>
  <pageSetup paperSize="9" scale="90" orientation="landscape" horizontalDpi="4294967295" verticalDpi="4294967295" r:id="rId1"/>
  <headerFooter>
    <oddFooter>&amp;R-23-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pageSetUpPr fitToPage="1"/>
  </sheetPr>
  <dimension ref="A1:N18"/>
  <sheetViews>
    <sheetView workbookViewId="0">
      <selection activeCell="D47" sqref="D47"/>
    </sheetView>
  </sheetViews>
  <sheetFormatPr baseColWidth="10" defaultColWidth="11.42578125" defaultRowHeight="12.75"/>
  <cols>
    <col min="1" max="2" width="2.42578125" style="483" customWidth="1"/>
    <col min="3" max="3" width="2.140625" style="483" customWidth="1"/>
    <col min="4" max="4" width="2.7109375" style="483" customWidth="1"/>
    <col min="5" max="5" width="49.85546875" style="483" customWidth="1"/>
    <col min="6" max="6" width="10" style="483" bestFit="1" customWidth="1"/>
    <col min="7" max="7" width="11.85546875" style="483" customWidth="1"/>
    <col min="8" max="8" width="11.140625" style="483" customWidth="1"/>
    <col min="9" max="9" width="11.28515625" style="483" customWidth="1"/>
    <col min="10" max="10" width="15.140625" style="483" customWidth="1"/>
    <col min="11" max="11" width="11.140625" style="483" customWidth="1"/>
    <col min="12" max="12" width="14" style="483" customWidth="1"/>
    <col min="13" max="14" width="2.42578125" style="483" customWidth="1"/>
    <col min="15" max="16384" width="11.42578125" style="483"/>
  </cols>
  <sheetData>
    <row r="1" spans="1:14" ht="13.5" thickBot="1">
      <c r="A1" s="38"/>
      <c r="B1" s="38"/>
      <c r="C1" s="38"/>
      <c r="D1" s="38"/>
      <c r="E1" s="38"/>
      <c r="F1" s="38"/>
      <c r="G1" s="38"/>
      <c r="H1" s="38"/>
      <c r="I1" s="38"/>
      <c r="J1" s="38"/>
      <c r="K1" s="38"/>
      <c r="L1" s="38"/>
      <c r="M1" s="38"/>
      <c r="N1" s="38"/>
    </row>
    <row r="2" spans="1:14" ht="33" customHeight="1" thickBot="1">
      <c r="A2" s="38"/>
      <c r="B2" s="1154" t="s">
        <v>1105</v>
      </c>
      <c r="C2" s="1155"/>
      <c r="D2" s="1155"/>
      <c r="E2" s="1155"/>
      <c r="F2" s="1155"/>
      <c r="G2" s="1155"/>
      <c r="H2" s="1155"/>
      <c r="I2" s="1155"/>
      <c r="J2" s="1195"/>
      <c r="K2" s="1195"/>
      <c r="L2" s="1195"/>
      <c r="M2" s="1196"/>
      <c r="N2" s="38"/>
    </row>
    <row r="3" spans="1:14" ht="14.25" customHeight="1" thickBot="1">
      <c r="A3" s="38"/>
      <c r="B3" s="71"/>
      <c r="C3" s="263"/>
      <c r="D3" s="263"/>
      <c r="E3" s="263"/>
      <c r="F3" s="263"/>
      <c r="G3" s="263"/>
      <c r="H3" s="263"/>
      <c r="I3" s="263"/>
      <c r="J3" s="263"/>
      <c r="K3" s="263"/>
      <c r="L3" s="263"/>
      <c r="M3" s="74"/>
      <c r="N3" s="38"/>
    </row>
    <row r="4" spans="1:14" ht="44.85" customHeight="1">
      <c r="A4" s="38"/>
      <c r="B4" s="40"/>
      <c r="C4" s="501"/>
      <c r="D4" s="1056"/>
      <c r="E4" s="1204" t="s">
        <v>1015</v>
      </c>
      <c r="F4" s="1206" t="s">
        <v>1054</v>
      </c>
      <c r="G4" s="1208" t="s">
        <v>1106</v>
      </c>
      <c r="H4" s="1208" t="s">
        <v>1107</v>
      </c>
      <c r="I4" s="1208" t="s">
        <v>1108</v>
      </c>
      <c r="J4" s="1208" t="s">
        <v>1109</v>
      </c>
      <c r="K4" s="1208"/>
      <c r="L4" s="1210" t="s">
        <v>1110</v>
      </c>
      <c r="M4" s="42"/>
      <c r="N4" s="38"/>
    </row>
    <row r="5" spans="1:14" ht="39.6" customHeight="1">
      <c r="A5" s="38"/>
      <c r="B5" s="40"/>
      <c r="C5" s="502"/>
      <c r="D5" s="1057"/>
      <c r="E5" s="1205"/>
      <c r="F5" s="1207"/>
      <c r="G5" s="1209"/>
      <c r="H5" s="1209"/>
      <c r="I5" s="1209"/>
      <c r="J5" s="1058" t="s">
        <v>1111</v>
      </c>
      <c r="K5" s="1058" t="s">
        <v>1112</v>
      </c>
      <c r="L5" s="1211"/>
      <c r="M5" s="42"/>
      <c r="N5" s="38"/>
    </row>
    <row r="6" spans="1:14" ht="12.75" customHeight="1" thickBot="1">
      <c r="A6" s="38"/>
      <c r="B6" s="40"/>
      <c r="C6" s="503"/>
      <c r="D6" s="363"/>
      <c r="E6" s="364"/>
      <c r="F6" s="365"/>
      <c r="G6" s="366"/>
      <c r="H6" s="366"/>
      <c r="I6" s="366"/>
      <c r="J6" s="366"/>
      <c r="K6" s="367">
        <v>1</v>
      </c>
      <c r="L6" s="504"/>
      <c r="M6" s="42"/>
      <c r="N6" s="38"/>
    </row>
    <row r="7" spans="1:14" ht="14.25" customHeight="1">
      <c r="A7" s="38"/>
      <c r="B7" s="40"/>
      <c r="C7" s="349"/>
      <c r="D7" s="351"/>
      <c r="E7" s="351"/>
      <c r="F7" s="95"/>
      <c r="G7" s="928"/>
      <c r="H7" s="95"/>
      <c r="I7" s="95"/>
      <c r="J7" s="95"/>
      <c r="K7" s="95"/>
      <c r="L7" s="924"/>
      <c r="M7" s="42"/>
      <c r="N7" s="38"/>
    </row>
    <row r="8" spans="1:14" ht="14.25" customHeight="1">
      <c r="A8" s="38"/>
      <c r="B8" s="40"/>
      <c r="C8" s="349" t="s">
        <v>1113</v>
      </c>
      <c r="D8" s="351"/>
      <c r="E8" s="351"/>
      <c r="F8" s="929"/>
      <c r="G8" s="930"/>
      <c r="H8" s="929"/>
      <c r="I8" s="929"/>
      <c r="J8" s="929"/>
      <c r="K8" s="929"/>
      <c r="L8" s="931"/>
      <c r="M8" s="42"/>
      <c r="N8" s="38"/>
    </row>
    <row r="9" spans="1:14" ht="14.25" customHeight="1">
      <c r="A9" s="38"/>
      <c r="B9" s="40"/>
      <c r="C9" s="350"/>
      <c r="D9" s="368"/>
      <c r="E9" s="351"/>
      <c r="F9" s="95"/>
      <c r="G9" s="928"/>
      <c r="H9" s="95"/>
      <c r="I9" s="95"/>
      <c r="J9" s="95"/>
      <c r="K9" s="95"/>
      <c r="L9" s="924"/>
      <c r="M9" s="42"/>
      <c r="N9" s="38"/>
    </row>
    <row r="10" spans="1:14" ht="14.25" customHeight="1">
      <c r="A10" s="38"/>
      <c r="B10" s="40"/>
      <c r="C10" s="350"/>
      <c r="D10" s="369" t="s">
        <v>1114</v>
      </c>
      <c r="E10" s="351"/>
      <c r="F10" s="95"/>
      <c r="G10" s="928"/>
      <c r="H10" s="95"/>
      <c r="I10" s="95"/>
      <c r="J10" s="95"/>
      <c r="K10" s="95"/>
      <c r="L10" s="924"/>
      <c r="M10" s="42"/>
      <c r="N10" s="38"/>
    </row>
    <row r="11" spans="1:14" ht="14.25" customHeight="1">
      <c r="A11" s="38"/>
      <c r="B11" s="40"/>
      <c r="C11" s="370"/>
      <c r="D11" s="371" t="s">
        <v>1115</v>
      </c>
      <c r="E11" s="351"/>
      <c r="F11" s="95"/>
      <c r="G11" s="928"/>
      <c r="H11" s="95"/>
      <c r="I11" s="95"/>
      <c r="J11" s="95"/>
      <c r="K11" s="95"/>
      <c r="L11" s="924"/>
      <c r="M11" s="42"/>
      <c r="N11" s="38"/>
    </row>
    <row r="12" spans="1:14" ht="14.25" customHeight="1">
      <c r="A12" s="38"/>
      <c r="B12" s="40"/>
      <c r="C12" s="370"/>
      <c r="D12" s="371" t="s">
        <v>1116</v>
      </c>
      <c r="E12" s="351"/>
      <c r="F12" s="95"/>
      <c r="G12" s="928"/>
      <c r="H12" s="95"/>
      <c r="I12" s="95"/>
      <c r="J12" s="95"/>
      <c r="K12" s="95"/>
      <c r="L12" s="924"/>
      <c r="M12" s="42"/>
      <c r="N12" s="38"/>
    </row>
    <row r="13" spans="1:14" ht="14.25" customHeight="1" thickBot="1">
      <c r="A13" s="38"/>
      <c r="B13" s="40"/>
      <c r="C13" s="372"/>
      <c r="D13" s="373"/>
      <c r="E13" s="352"/>
      <c r="F13" s="932"/>
      <c r="G13" s="933"/>
      <c r="H13" s="932"/>
      <c r="I13" s="932"/>
      <c r="J13" s="932"/>
      <c r="K13" s="932"/>
      <c r="L13" s="934"/>
      <c r="M13" s="42"/>
      <c r="N13" s="38"/>
    </row>
    <row r="14" spans="1:14" ht="14.25" customHeight="1">
      <c r="B14" s="484"/>
      <c r="C14" s="488"/>
      <c r="D14" s="477"/>
      <c r="E14" s="477"/>
      <c r="F14" s="477"/>
      <c r="G14" s="477"/>
      <c r="H14" s="477"/>
      <c r="I14" s="477"/>
      <c r="J14" s="477"/>
      <c r="K14" s="477"/>
      <c r="L14" s="477"/>
      <c r="M14" s="480"/>
    </row>
    <row r="15" spans="1:14" ht="14.25" customHeight="1">
      <c r="A15" s="38"/>
      <c r="B15" s="40"/>
      <c r="C15" s="351"/>
      <c r="D15" s="353" t="s">
        <v>1117</v>
      </c>
      <c r="E15" s="353"/>
      <c r="F15" s="353"/>
      <c r="G15" s="353"/>
      <c r="H15" s="353"/>
      <c r="I15" s="353"/>
      <c r="J15" s="353"/>
      <c r="K15" s="353"/>
      <c r="L15" s="353"/>
      <c r="M15" s="42"/>
      <c r="N15" s="38"/>
    </row>
    <row r="16" spans="1:14" ht="14.25" customHeight="1" thickBot="1">
      <c r="A16" s="38"/>
      <c r="B16" s="60"/>
      <c r="C16" s="62"/>
      <c r="D16" s="62"/>
      <c r="E16" s="62"/>
      <c r="F16" s="62"/>
      <c r="G16" s="62"/>
      <c r="H16" s="62"/>
      <c r="I16" s="62"/>
      <c r="J16" s="62"/>
      <c r="K16" s="62"/>
      <c r="L16" s="62"/>
      <c r="M16" s="63"/>
      <c r="N16" s="38"/>
    </row>
    <row r="17" spans="1:14">
      <c r="A17" s="38"/>
      <c r="B17" s="38"/>
      <c r="C17" s="38"/>
      <c r="D17" s="38"/>
      <c r="E17" s="38"/>
      <c r="F17" s="38"/>
      <c r="G17" s="38"/>
      <c r="H17" s="38"/>
      <c r="I17" s="38"/>
      <c r="J17" s="38"/>
      <c r="K17" s="38"/>
      <c r="L17" s="38"/>
      <c r="M17" s="38"/>
      <c r="N17" s="38"/>
    </row>
    <row r="18" spans="1:14">
      <c r="A18" s="38"/>
      <c r="B18" s="38"/>
      <c r="C18" s="38"/>
      <c r="D18" s="38"/>
      <c r="E18" s="38"/>
      <c r="F18" s="38"/>
      <c r="G18" s="38"/>
      <c r="H18" s="38"/>
      <c r="I18" s="38"/>
      <c r="J18" s="38"/>
      <c r="K18" s="38"/>
      <c r="L18" s="38"/>
      <c r="M18" s="38"/>
      <c r="N18" s="38"/>
    </row>
  </sheetData>
  <mergeCells count="8">
    <mergeCell ref="B2:M2"/>
    <mergeCell ref="E4:E5"/>
    <mergeCell ref="F4:F5"/>
    <mergeCell ref="G4:G5"/>
    <mergeCell ref="H4:H5"/>
    <mergeCell ref="I4:I5"/>
    <mergeCell ref="J4:K4"/>
    <mergeCell ref="L4:L5"/>
  </mergeCells>
  <printOptions horizontalCentered="1" verticalCentered="1"/>
  <pageMargins left="0.70866141732283472" right="0.70866141732283472" top="0.74803149606299213" bottom="0.74803149606299213" header="0.31496062992125984" footer="0.31496062992125984"/>
  <pageSetup paperSize="9" scale="92" orientation="landscape" horizontalDpi="4294967295" verticalDpi="4294967295" r:id="rId1"/>
  <headerFooter>
    <oddFooter>&amp;R-24-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B2:H232"/>
  <sheetViews>
    <sheetView zoomScaleNormal="100" workbookViewId="0"/>
  </sheetViews>
  <sheetFormatPr baseColWidth="10" defaultColWidth="11.42578125" defaultRowHeight="12.75"/>
  <cols>
    <col min="1" max="1" width="1.85546875" style="2" customWidth="1"/>
    <col min="2" max="2" width="35.42578125" style="2" bestFit="1" customWidth="1"/>
    <col min="3" max="3" width="16.5703125" style="2" customWidth="1"/>
    <col min="4" max="4" width="55.5703125" style="2" bestFit="1" customWidth="1"/>
    <col min="5" max="5" width="89.42578125" style="3" bestFit="1" customWidth="1"/>
    <col min="6" max="6" width="5.140625" style="2" bestFit="1" customWidth="1"/>
    <col min="7" max="7" width="6.28515625" style="2" customWidth="1"/>
    <col min="8" max="8" width="89.7109375" style="3" customWidth="1"/>
    <col min="9" max="9" width="3.140625" style="2" customWidth="1"/>
    <col min="10" max="16384" width="11.42578125" style="2"/>
  </cols>
  <sheetData>
    <row r="2" spans="2:8" ht="13.5" thickBot="1">
      <c r="F2" s="4"/>
      <c r="G2" s="4"/>
    </row>
    <row r="3" spans="2:8" ht="13.5" thickBot="1">
      <c r="B3" s="11" t="s">
        <v>208</v>
      </c>
      <c r="C3" s="9"/>
      <c r="F3" s="4"/>
      <c r="G3" s="4"/>
    </row>
    <row r="4" spans="2:8">
      <c r="F4" s="4"/>
      <c r="G4" s="4"/>
    </row>
    <row r="6" spans="2:8" s="5" customFormat="1">
      <c r="B6" s="5" t="s">
        <v>286</v>
      </c>
      <c r="D6" s="10"/>
      <c r="E6" s="10"/>
      <c r="H6" s="10"/>
    </row>
    <row r="7" spans="2:8">
      <c r="B7" s="6"/>
      <c r="D7" s="3" t="s">
        <v>287</v>
      </c>
    </row>
    <row r="8" spans="2:8">
      <c r="B8" s="7" t="s">
        <v>288</v>
      </c>
      <c r="D8" s="467" t="s">
        <v>289</v>
      </c>
      <c r="E8" s="8"/>
    </row>
    <row r="9" spans="2:8">
      <c r="B9" s="7" t="s">
        <v>290</v>
      </c>
      <c r="D9" s="467" t="s">
        <v>291</v>
      </c>
      <c r="E9" s="8"/>
    </row>
    <row r="10" spans="2:8">
      <c r="B10" s="7" t="s">
        <v>292</v>
      </c>
      <c r="D10" s="467" t="s">
        <v>293</v>
      </c>
      <c r="E10" s="8"/>
    </row>
    <row r="11" spans="2:8">
      <c r="B11" s="7" t="s">
        <v>294</v>
      </c>
      <c r="D11" s="467" t="s">
        <v>295</v>
      </c>
      <c r="E11" s="4"/>
    </row>
    <row r="12" spans="2:8">
      <c r="B12" s="7" t="s">
        <v>296</v>
      </c>
      <c r="D12" s="467" t="s">
        <v>297</v>
      </c>
      <c r="E12" s="4"/>
    </row>
    <row r="13" spans="2:8">
      <c r="B13" s="7" t="s">
        <v>298</v>
      </c>
      <c r="D13" s="467" t="s">
        <v>299</v>
      </c>
      <c r="E13" s="4"/>
    </row>
    <row r="14" spans="2:8">
      <c r="B14" s="7" t="s">
        <v>300</v>
      </c>
      <c r="D14" s="467" t="s">
        <v>301</v>
      </c>
      <c r="E14" s="8"/>
    </row>
    <row r="15" spans="2:8">
      <c r="B15" s="7" t="s">
        <v>302</v>
      </c>
      <c r="D15" s="467" t="s">
        <v>303</v>
      </c>
      <c r="E15" s="8"/>
    </row>
    <row r="16" spans="2:8">
      <c r="B16" s="7" t="s">
        <v>304</v>
      </c>
      <c r="D16" s="467" t="s">
        <v>305</v>
      </c>
      <c r="E16" s="8"/>
    </row>
    <row r="17" spans="2:5">
      <c r="B17" s="7" t="s">
        <v>306</v>
      </c>
      <c r="D17" s="467" t="s">
        <v>307</v>
      </c>
      <c r="E17" s="8"/>
    </row>
    <row r="18" spans="2:5">
      <c r="B18" s="7" t="s">
        <v>308</v>
      </c>
      <c r="D18" s="467" t="s">
        <v>309</v>
      </c>
      <c r="E18" s="8"/>
    </row>
    <row r="19" spans="2:5">
      <c r="B19" s="7" t="s">
        <v>310</v>
      </c>
      <c r="D19" s="467" t="s">
        <v>311</v>
      </c>
      <c r="E19" s="8"/>
    </row>
    <row r="20" spans="2:5">
      <c r="B20" s="7" t="s">
        <v>312</v>
      </c>
      <c r="D20" s="467" t="s">
        <v>313</v>
      </c>
      <c r="E20" s="8"/>
    </row>
    <row r="21" spans="2:5">
      <c r="B21" s="7" t="s">
        <v>314</v>
      </c>
      <c r="D21" s="467" t="s">
        <v>315</v>
      </c>
      <c r="E21" s="8"/>
    </row>
    <row r="22" spans="2:5">
      <c r="B22" s="7" t="s">
        <v>316</v>
      </c>
      <c r="D22" s="467" t="s">
        <v>317</v>
      </c>
      <c r="E22" s="8"/>
    </row>
    <row r="23" spans="2:5">
      <c r="B23" s="7" t="s">
        <v>318</v>
      </c>
      <c r="D23" s="467" t="s">
        <v>319</v>
      </c>
      <c r="E23" s="8"/>
    </row>
    <row r="24" spans="2:5">
      <c r="B24" s="7" t="s">
        <v>320</v>
      </c>
      <c r="D24" t="s">
        <v>321</v>
      </c>
      <c r="E24" s="8"/>
    </row>
    <row r="25" spans="2:5">
      <c r="B25" s="7" t="s">
        <v>322</v>
      </c>
      <c r="D25" t="s">
        <v>323</v>
      </c>
      <c r="E25" s="8"/>
    </row>
    <row r="26" spans="2:5">
      <c r="B26" s="7" t="s">
        <v>324</v>
      </c>
      <c r="D26" s="467" t="s">
        <v>325</v>
      </c>
      <c r="E26" s="8"/>
    </row>
    <row r="27" spans="2:5">
      <c r="B27" s="7" t="s">
        <v>326</v>
      </c>
      <c r="D27" s="467" t="s">
        <v>327</v>
      </c>
      <c r="E27" s="8"/>
    </row>
    <row r="28" spans="2:5">
      <c r="B28" s="7" t="s">
        <v>328</v>
      </c>
      <c r="D28" s="467" t="s">
        <v>329</v>
      </c>
      <c r="E28" s="8"/>
    </row>
    <row r="29" spans="2:5">
      <c r="B29" s="7" t="s">
        <v>330</v>
      </c>
      <c r="D29" s="467" t="s">
        <v>331</v>
      </c>
      <c r="E29" s="8"/>
    </row>
    <row r="30" spans="2:5">
      <c r="B30" s="7" t="s">
        <v>332</v>
      </c>
      <c r="D30" s="467" t="s">
        <v>333</v>
      </c>
      <c r="E30" s="8"/>
    </row>
    <row r="31" spans="2:5">
      <c r="B31" s="7" t="s">
        <v>334</v>
      </c>
      <c r="D31" t="s">
        <v>335</v>
      </c>
      <c r="E31" s="4"/>
    </row>
    <row r="32" spans="2:5">
      <c r="B32" s="7" t="s">
        <v>336</v>
      </c>
      <c r="D32" s="467" t="s">
        <v>337</v>
      </c>
      <c r="E32" s="8"/>
    </row>
    <row r="33" spans="2:8">
      <c r="B33" s="7" t="s">
        <v>338</v>
      </c>
      <c r="D33" s="467" t="s">
        <v>339</v>
      </c>
      <c r="E33" s="4"/>
    </row>
    <row r="34" spans="2:8">
      <c r="B34" s="7" t="s">
        <v>340</v>
      </c>
      <c r="D34" s="467" t="s">
        <v>341</v>
      </c>
      <c r="E34" s="8"/>
    </row>
    <row r="35" spans="2:8">
      <c r="B35" s="7" t="s">
        <v>342</v>
      </c>
      <c r="D35" s="467" t="s">
        <v>343</v>
      </c>
      <c r="H35" s="2"/>
    </row>
    <row r="36" spans="2:8">
      <c r="B36" s="7" t="s">
        <v>344</v>
      </c>
      <c r="D36" s="467" t="s">
        <v>345</v>
      </c>
      <c r="H36" s="2"/>
    </row>
    <row r="37" spans="2:8">
      <c r="B37" s="7" t="s">
        <v>346</v>
      </c>
      <c r="D37" s="467" t="s">
        <v>347</v>
      </c>
      <c r="H37" s="2"/>
    </row>
    <row r="38" spans="2:8">
      <c r="B38" s="7" t="s">
        <v>348</v>
      </c>
      <c r="D38" t="s">
        <v>349</v>
      </c>
      <c r="H38" s="2"/>
    </row>
    <row r="39" spans="2:8">
      <c r="B39" s="7" t="s">
        <v>350</v>
      </c>
      <c r="D39" t="s">
        <v>351</v>
      </c>
      <c r="H39" s="2"/>
    </row>
    <row r="40" spans="2:8">
      <c r="B40" s="7" t="s">
        <v>352</v>
      </c>
      <c r="D40" t="s">
        <v>353</v>
      </c>
      <c r="H40" s="2"/>
    </row>
    <row r="41" spans="2:8">
      <c r="B41" s="7" t="s">
        <v>354</v>
      </c>
      <c r="D41" t="s">
        <v>355</v>
      </c>
      <c r="H41" s="2"/>
    </row>
    <row r="42" spans="2:8">
      <c r="B42" s="7" t="s">
        <v>356</v>
      </c>
      <c r="D42" s="467" t="s">
        <v>357</v>
      </c>
      <c r="H42" s="2"/>
    </row>
    <row r="43" spans="2:8">
      <c r="B43" s="7" t="s">
        <v>358</v>
      </c>
      <c r="D43" t="s">
        <v>359</v>
      </c>
      <c r="H43" s="2"/>
    </row>
    <row r="44" spans="2:8">
      <c r="B44" s="7" t="s">
        <v>360</v>
      </c>
      <c r="D44" s="467" t="s">
        <v>361</v>
      </c>
      <c r="H44" s="2"/>
    </row>
    <row r="45" spans="2:8" ht="13.5" thickBot="1"/>
    <row r="46" spans="2:8" ht="13.5" thickBot="1">
      <c r="B46" s="1079" t="s">
        <v>362</v>
      </c>
      <c r="C46" s="1080"/>
      <c r="D46" s="1081"/>
    </row>
    <row r="47" spans="2:8">
      <c r="D47" s="468"/>
      <c r="H47" s="470" t="s">
        <v>287</v>
      </c>
    </row>
    <row r="48" spans="2:8">
      <c r="B48" s="2">
        <v>51</v>
      </c>
      <c r="D48" s="469"/>
      <c r="H48" s="2" t="s">
        <v>268</v>
      </c>
    </row>
    <row r="49" spans="2:8">
      <c r="B49" s="2">
        <v>65</v>
      </c>
      <c r="D49" s="469"/>
      <c r="H49" s="2" t="s">
        <v>363</v>
      </c>
    </row>
    <row r="50" spans="2:8">
      <c r="B50" s="2">
        <v>66</v>
      </c>
      <c r="D50" s="469"/>
      <c r="H50" s="2" t="s">
        <v>364</v>
      </c>
    </row>
    <row r="51" spans="2:8">
      <c r="B51" s="2" t="s">
        <v>275</v>
      </c>
      <c r="D51" s="469"/>
      <c r="H51" s="2" t="s">
        <v>274</v>
      </c>
    </row>
    <row r="52" spans="2:8">
      <c r="B52" s="2" t="s">
        <v>277</v>
      </c>
      <c r="D52" s="469"/>
      <c r="H52" s="2" t="s">
        <v>276</v>
      </c>
    </row>
    <row r="53" spans="2:8">
      <c r="B53" s="2" t="s">
        <v>280</v>
      </c>
      <c r="D53" s="469"/>
      <c r="H53" s="2" t="s">
        <v>280</v>
      </c>
    </row>
    <row r="54" spans="2:8">
      <c r="B54" s="2" t="s">
        <v>273</v>
      </c>
      <c r="D54" s="469"/>
      <c r="H54" s="2" t="s">
        <v>272</v>
      </c>
    </row>
    <row r="55" spans="2:8">
      <c r="B55" s="2" t="s">
        <v>281</v>
      </c>
      <c r="D55" s="469"/>
      <c r="H55" s="2" t="s">
        <v>281</v>
      </c>
    </row>
    <row r="56" spans="2:8">
      <c r="B56" s="2" t="s">
        <v>270</v>
      </c>
      <c r="D56" s="469"/>
      <c r="H56" s="2" t="s">
        <v>365</v>
      </c>
    </row>
    <row r="57" spans="2:8">
      <c r="B57" s="2" t="s">
        <v>278</v>
      </c>
      <c r="D57" s="469"/>
      <c r="H57" s="2" t="s">
        <v>278</v>
      </c>
    </row>
    <row r="58" spans="2:8">
      <c r="B58" s="3"/>
      <c r="D58" s="4"/>
      <c r="E58" s="4"/>
      <c r="H58" s="4"/>
    </row>
    <row r="59" spans="2:8" ht="13.5" thickBot="1">
      <c r="B59" s="3"/>
      <c r="D59" s="4"/>
      <c r="E59" s="4"/>
      <c r="H59" s="4"/>
    </row>
    <row r="60" spans="2:8" ht="13.5" thickBot="1">
      <c r="B60" s="1037" t="s">
        <v>366</v>
      </c>
      <c r="C60" s="1038"/>
      <c r="D60" s="1039"/>
      <c r="E60" s="4"/>
      <c r="H60" s="4"/>
    </row>
    <row r="61" spans="2:8">
      <c r="B61" s="3"/>
      <c r="D61" s="4"/>
      <c r="E61" s="4"/>
      <c r="H61" s="4"/>
    </row>
    <row r="62" spans="2:8">
      <c r="B62" s="5" t="s">
        <v>367</v>
      </c>
      <c r="C62" s="5" t="s">
        <v>368</v>
      </c>
      <c r="D62" s="10" t="s">
        <v>369</v>
      </c>
      <c r="E62" s="4" t="s">
        <v>370</v>
      </c>
      <c r="H62" s="4"/>
    </row>
    <row r="63" spans="2:8">
      <c r="B63" s="2" t="s">
        <v>287</v>
      </c>
      <c r="C63" s="7" t="s">
        <v>287</v>
      </c>
      <c r="D63" s="2" t="s">
        <v>287</v>
      </c>
      <c r="E63" s="4" t="s">
        <v>287</v>
      </c>
      <c r="H63" s="4"/>
    </row>
    <row r="64" spans="2:8">
      <c r="B64" s="2" t="s">
        <v>371</v>
      </c>
      <c r="C64" s="12" t="s">
        <v>372</v>
      </c>
      <c r="D64" s="2" t="s">
        <v>373</v>
      </c>
      <c r="E64" s="4" t="s">
        <v>374</v>
      </c>
      <c r="H64" s="4"/>
    </row>
    <row r="65" spans="2:8">
      <c r="B65" s="2" t="s">
        <v>375</v>
      </c>
      <c r="C65" s="12" t="s">
        <v>376</v>
      </c>
      <c r="D65" s="2" t="s">
        <v>377</v>
      </c>
      <c r="E65" s="4" t="s">
        <v>378</v>
      </c>
      <c r="H65" s="4"/>
    </row>
    <row r="66" spans="2:8">
      <c r="B66" s="2" t="s">
        <v>379</v>
      </c>
      <c r="C66" s="12" t="s">
        <v>380</v>
      </c>
      <c r="D66" s="2" t="s">
        <v>381</v>
      </c>
      <c r="E66" s="4" t="s">
        <v>382</v>
      </c>
      <c r="H66" s="4"/>
    </row>
    <row r="67" spans="2:8">
      <c r="B67" s="2" t="s">
        <v>383</v>
      </c>
      <c r="C67" s="12" t="s">
        <v>384</v>
      </c>
      <c r="D67" s="2" t="s">
        <v>385</v>
      </c>
      <c r="E67" s="4" t="s">
        <v>386</v>
      </c>
      <c r="H67" s="4"/>
    </row>
    <row r="68" spans="2:8">
      <c r="B68" s="2" t="s">
        <v>387</v>
      </c>
      <c r="C68" s="12" t="s">
        <v>388</v>
      </c>
      <c r="D68" s="2" t="s">
        <v>389</v>
      </c>
      <c r="E68" s="4" t="s">
        <v>390</v>
      </c>
      <c r="H68" s="4"/>
    </row>
    <row r="69" spans="2:8">
      <c r="B69" s="2" t="s">
        <v>391</v>
      </c>
      <c r="C69" s="12" t="s">
        <v>392</v>
      </c>
      <c r="D69" s="2" t="s">
        <v>393</v>
      </c>
      <c r="E69" s="4" t="s">
        <v>394</v>
      </c>
      <c r="H69" s="4"/>
    </row>
    <row r="70" spans="2:8">
      <c r="B70" s="2" t="s">
        <v>395</v>
      </c>
      <c r="C70" s="12" t="s">
        <v>396</v>
      </c>
      <c r="D70" s="2" t="s">
        <v>397</v>
      </c>
      <c r="E70" s="4" t="s">
        <v>398</v>
      </c>
      <c r="H70" s="4"/>
    </row>
    <row r="71" spans="2:8">
      <c r="B71" s="2" t="s">
        <v>399</v>
      </c>
      <c r="C71" s="12" t="s">
        <v>400</v>
      </c>
      <c r="D71" s="2" t="s">
        <v>401</v>
      </c>
      <c r="E71" s="4" t="s">
        <v>402</v>
      </c>
      <c r="H71" s="4"/>
    </row>
    <row r="72" spans="2:8">
      <c r="B72" s="2" t="s">
        <v>403</v>
      </c>
      <c r="C72" s="12" t="s">
        <v>404</v>
      </c>
      <c r="D72" s="2" t="s">
        <v>405</v>
      </c>
      <c r="E72" s="4" t="s">
        <v>406</v>
      </c>
      <c r="H72" s="4"/>
    </row>
    <row r="73" spans="2:8">
      <c r="B73" s="2" t="s">
        <v>407</v>
      </c>
      <c r="C73" s="7">
        <v>10</v>
      </c>
      <c r="D73" s="2" t="s">
        <v>408</v>
      </c>
      <c r="E73" s="4" t="s">
        <v>409</v>
      </c>
      <c r="H73" s="4"/>
    </row>
    <row r="74" spans="2:8">
      <c r="B74" s="2" t="s">
        <v>410</v>
      </c>
      <c r="C74" s="7">
        <v>11</v>
      </c>
      <c r="D74" s="2" t="s">
        <v>411</v>
      </c>
      <c r="E74" s="4" t="s">
        <v>412</v>
      </c>
      <c r="H74" s="4"/>
    </row>
    <row r="75" spans="2:8">
      <c r="B75" s="2" t="s">
        <v>413</v>
      </c>
      <c r="C75" s="7">
        <v>12</v>
      </c>
      <c r="D75" s="2" t="s">
        <v>414</v>
      </c>
      <c r="E75" s="4" t="s">
        <v>415</v>
      </c>
      <c r="H75" s="4"/>
    </row>
    <row r="76" spans="2:8">
      <c r="B76" s="2" t="s">
        <v>416</v>
      </c>
      <c r="C76" s="7">
        <v>13</v>
      </c>
      <c r="D76" s="2" t="s">
        <v>417</v>
      </c>
      <c r="E76" s="4" t="s">
        <v>418</v>
      </c>
      <c r="H76" s="4"/>
    </row>
    <row r="77" spans="2:8">
      <c r="B77" s="2" t="s">
        <v>419</v>
      </c>
      <c r="C77" s="7">
        <v>14</v>
      </c>
      <c r="D77" s="2" t="s">
        <v>420</v>
      </c>
      <c r="E77" s="4" t="s">
        <v>421</v>
      </c>
      <c r="H77" s="4"/>
    </row>
    <row r="78" spans="2:8">
      <c r="B78" s="2" t="s">
        <v>422</v>
      </c>
      <c r="C78" s="7">
        <v>15</v>
      </c>
      <c r="D78" s="2" t="s">
        <v>423</v>
      </c>
      <c r="E78" s="4" t="s">
        <v>424</v>
      </c>
      <c r="H78" s="4"/>
    </row>
    <row r="79" spans="2:8">
      <c r="B79" s="2" t="s">
        <v>425</v>
      </c>
      <c r="C79" s="7">
        <v>16</v>
      </c>
      <c r="D79" s="2" t="s">
        <v>426</v>
      </c>
      <c r="E79" s="4" t="s">
        <v>427</v>
      </c>
      <c r="H79" s="4"/>
    </row>
    <row r="80" spans="2:8">
      <c r="B80" s="2" t="s">
        <v>428</v>
      </c>
      <c r="C80" s="7">
        <v>17</v>
      </c>
      <c r="D80" s="2" t="s">
        <v>429</v>
      </c>
      <c r="E80" s="4" t="s">
        <v>430</v>
      </c>
      <c r="H80" s="4"/>
    </row>
    <row r="81" spans="2:8">
      <c r="B81" s="2" t="s">
        <v>431</v>
      </c>
      <c r="C81" s="7">
        <v>18</v>
      </c>
      <c r="D81" s="2" t="s">
        <v>432</v>
      </c>
      <c r="E81" s="4" t="s">
        <v>433</v>
      </c>
      <c r="H81" s="4"/>
    </row>
    <row r="82" spans="2:8">
      <c r="B82" s="2" t="s">
        <v>434</v>
      </c>
      <c r="C82" s="7">
        <v>19</v>
      </c>
      <c r="D82" s="2" t="s">
        <v>435</v>
      </c>
      <c r="E82" s="4" t="s">
        <v>436</v>
      </c>
      <c r="H82" s="4"/>
    </row>
    <row r="83" spans="2:8">
      <c r="B83" s="2" t="s">
        <v>437</v>
      </c>
      <c r="C83" s="7" t="s">
        <v>438</v>
      </c>
      <c r="D83" s="2" t="s">
        <v>439</v>
      </c>
      <c r="E83" s="4" t="s">
        <v>440</v>
      </c>
      <c r="H83" s="4"/>
    </row>
    <row r="84" spans="2:8">
      <c r="B84" s="2" t="s">
        <v>441</v>
      </c>
      <c r="C84" s="7" t="s">
        <v>442</v>
      </c>
      <c r="D84" s="2" t="s">
        <v>443</v>
      </c>
      <c r="E84" s="4" t="s">
        <v>444</v>
      </c>
      <c r="H84" s="4"/>
    </row>
    <row r="85" spans="2:8">
      <c r="B85" s="2" t="s">
        <v>445</v>
      </c>
      <c r="C85" s="7">
        <v>21</v>
      </c>
      <c r="D85" s="2" t="s">
        <v>446</v>
      </c>
      <c r="E85" s="4" t="s">
        <v>447</v>
      </c>
      <c r="H85" s="4"/>
    </row>
    <row r="86" spans="2:8">
      <c r="B86" s="2" t="s">
        <v>448</v>
      </c>
      <c r="C86" s="7">
        <v>22</v>
      </c>
      <c r="D86" s="2" t="s">
        <v>449</v>
      </c>
      <c r="E86" s="4" t="s">
        <v>450</v>
      </c>
      <c r="H86" s="4"/>
    </row>
    <row r="87" spans="2:8">
      <c r="B87" s="2" t="s">
        <v>451</v>
      </c>
      <c r="C87" s="7">
        <v>23</v>
      </c>
      <c r="D87" s="2" t="s">
        <v>452</v>
      </c>
      <c r="E87" s="4" t="s">
        <v>453</v>
      </c>
      <c r="H87" s="4"/>
    </row>
    <row r="88" spans="2:8">
      <c r="B88" s="2" t="s">
        <v>454</v>
      </c>
      <c r="C88" s="7">
        <v>24</v>
      </c>
      <c r="D88" s="2" t="s">
        <v>455</v>
      </c>
      <c r="E88" s="4" t="s">
        <v>456</v>
      </c>
      <c r="H88" s="4"/>
    </row>
    <row r="89" spans="2:8">
      <c r="B89" s="2" t="s">
        <v>457</v>
      </c>
      <c r="C89" s="7">
        <v>25</v>
      </c>
      <c r="D89" s="2" t="s">
        <v>458</v>
      </c>
      <c r="E89" s="4" t="s">
        <v>459</v>
      </c>
      <c r="H89" s="4"/>
    </row>
    <row r="90" spans="2:8">
      <c r="B90" s="2" t="s">
        <v>460</v>
      </c>
      <c r="C90" s="7">
        <v>26</v>
      </c>
      <c r="D90" s="2" t="s">
        <v>461</v>
      </c>
      <c r="E90" s="4" t="s">
        <v>462</v>
      </c>
      <c r="H90" s="4"/>
    </row>
    <row r="91" spans="2:8">
      <c r="B91" s="2" t="s">
        <v>463</v>
      </c>
      <c r="C91" s="7">
        <v>27</v>
      </c>
      <c r="D91" s="2" t="s">
        <v>464</v>
      </c>
      <c r="E91" s="4" t="s">
        <v>465</v>
      </c>
      <c r="H91" s="4"/>
    </row>
    <row r="92" spans="2:8">
      <c r="B92" s="2" t="s">
        <v>466</v>
      </c>
      <c r="C92" s="7">
        <v>28</v>
      </c>
      <c r="D92" s="2" t="s">
        <v>467</v>
      </c>
      <c r="E92" s="4" t="s">
        <v>468</v>
      </c>
      <c r="H92" s="4"/>
    </row>
    <row r="93" spans="2:8">
      <c r="B93" s="2" t="s">
        <v>469</v>
      </c>
      <c r="C93" s="7">
        <v>29</v>
      </c>
      <c r="D93" s="2" t="s">
        <v>470</v>
      </c>
      <c r="E93" s="4" t="s">
        <v>471</v>
      </c>
      <c r="H93" s="4"/>
    </row>
    <row r="94" spans="2:8">
      <c r="B94" s="2" t="s">
        <v>472</v>
      </c>
      <c r="C94" s="7">
        <v>30</v>
      </c>
      <c r="D94" s="2" t="s">
        <v>473</v>
      </c>
      <c r="E94" s="4" t="s">
        <v>474</v>
      </c>
      <c r="H94" s="4"/>
    </row>
    <row r="95" spans="2:8">
      <c r="B95" s="2" t="s">
        <v>475</v>
      </c>
      <c r="C95" s="7">
        <v>31</v>
      </c>
      <c r="D95" s="2" t="s">
        <v>476</v>
      </c>
      <c r="E95" s="4" t="s">
        <v>477</v>
      </c>
      <c r="H95" s="4"/>
    </row>
    <row r="96" spans="2:8">
      <c r="B96" s="2" t="s">
        <v>478</v>
      </c>
      <c r="C96" s="7">
        <v>32</v>
      </c>
      <c r="D96" s="2" t="s">
        <v>479</v>
      </c>
      <c r="E96" s="4" t="s">
        <v>480</v>
      </c>
      <c r="H96" s="4"/>
    </row>
    <row r="97" spans="2:8">
      <c r="B97" s="2" t="s">
        <v>481</v>
      </c>
      <c r="C97" s="7">
        <v>33</v>
      </c>
      <c r="D97" s="2" t="s">
        <v>482</v>
      </c>
      <c r="E97" s="4" t="s">
        <v>483</v>
      </c>
      <c r="H97" s="4"/>
    </row>
    <row r="98" spans="2:8">
      <c r="B98" s="2" t="s">
        <v>484</v>
      </c>
      <c r="C98" s="7">
        <v>34</v>
      </c>
      <c r="D98" s="2" t="s">
        <v>485</v>
      </c>
      <c r="E98" s="4" t="s">
        <v>486</v>
      </c>
      <c r="H98" s="4"/>
    </row>
    <row r="99" spans="2:8">
      <c r="B99" s="2" t="s">
        <v>487</v>
      </c>
      <c r="C99" s="7">
        <v>35</v>
      </c>
      <c r="D99" s="2" t="s">
        <v>488</v>
      </c>
      <c r="E99" s="4" t="s">
        <v>489</v>
      </c>
      <c r="H99" s="4"/>
    </row>
    <row r="100" spans="2:8">
      <c r="B100" s="2" t="s">
        <v>490</v>
      </c>
      <c r="C100" s="7">
        <v>36</v>
      </c>
      <c r="D100" s="2" t="s">
        <v>491</v>
      </c>
      <c r="E100" s="4" t="s">
        <v>492</v>
      </c>
      <c r="H100" s="4"/>
    </row>
    <row r="101" spans="2:8">
      <c r="B101" s="2" t="s">
        <v>493</v>
      </c>
      <c r="C101" s="7">
        <v>37</v>
      </c>
      <c r="D101" s="2" t="s">
        <v>494</v>
      </c>
      <c r="E101" s="4" t="s">
        <v>495</v>
      </c>
      <c r="H101" s="4"/>
    </row>
    <row r="102" spans="2:8">
      <c r="B102" s="2" t="s">
        <v>496</v>
      </c>
      <c r="C102" s="7">
        <v>38</v>
      </c>
      <c r="D102" s="2" t="s">
        <v>497</v>
      </c>
      <c r="E102" s="4" t="s">
        <v>498</v>
      </c>
      <c r="H102" s="4"/>
    </row>
    <row r="103" spans="2:8">
      <c r="B103" s="2" t="s">
        <v>499</v>
      </c>
      <c r="C103" s="7">
        <v>39</v>
      </c>
      <c r="D103" s="2" t="s">
        <v>500</v>
      </c>
      <c r="E103" s="4" t="s">
        <v>501</v>
      </c>
      <c r="H103" s="4"/>
    </row>
    <row r="104" spans="2:8">
      <c r="B104" s="2" t="s">
        <v>502</v>
      </c>
      <c r="C104" s="7">
        <v>40</v>
      </c>
      <c r="D104" s="2" t="s">
        <v>503</v>
      </c>
      <c r="E104" s="4" t="s">
        <v>504</v>
      </c>
      <c r="H104" s="4"/>
    </row>
    <row r="105" spans="2:8">
      <c r="B105" s="2" t="s">
        <v>505</v>
      </c>
      <c r="C105" s="7">
        <v>41</v>
      </c>
      <c r="D105" s="2" t="s">
        <v>506</v>
      </c>
      <c r="E105" s="4" t="s">
        <v>507</v>
      </c>
      <c r="H105" s="4"/>
    </row>
    <row r="106" spans="2:8">
      <c r="B106" s="2" t="s">
        <v>508</v>
      </c>
      <c r="C106" s="7">
        <v>42</v>
      </c>
      <c r="D106" s="2" t="s">
        <v>509</v>
      </c>
      <c r="E106" s="4" t="s">
        <v>510</v>
      </c>
      <c r="H106" s="4"/>
    </row>
    <row r="107" spans="2:8">
      <c r="B107" s="2" t="s">
        <v>511</v>
      </c>
      <c r="C107" s="7">
        <v>43</v>
      </c>
      <c r="D107" s="2" t="s">
        <v>512</v>
      </c>
      <c r="E107" s="4" t="s">
        <v>513</v>
      </c>
      <c r="H107" s="4"/>
    </row>
    <row r="108" spans="2:8">
      <c r="B108" s="2" t="s">
        <v>514</v>
      </c>
      <c r="C108" s="7">
        <v>44</v>
      </c>
      <c r="D108" s="2" t="s">
        <v>515</v>
      </c>
      <c r="E108" s="4" t="s">
        <v>516</v>
      </c>
      <c r="H108" s="4"/>
    </row>
    <row r="109" spans="2:8">
      <c r="B109" s="2" t="s">
        <v>517</v>
      </c>
      <c r="C109" s="7">
        <v>45</v>
      </c>
      <c r="D109" s="2" t="s">
        <v>518</v>
      </c>
      <c r="E109" s="4" t="s">
        <v>519</v>
      </c>
      <c r="H109" s="4"/>
    </row>
    <row r="110" spans="2:8">
      <c r="B110" s="2" t="s">
        <v>520</v>
      </c>
      <c r="C110" s="7">
        <v>46</v>
      </c>
      <c r="D110" s="2" t="s">
        <v>521</v>
      </c>
      <c r="E110" s="4" t="s">
        <v>522</v>
      </c>
      <c r="H110" s="4"/>
    </row>
    <row r="111" spans="2:8">
      <c r="B111" s="2" t="s">
        <v>523</v>
      </c>
      <c r="C111" s="7">
        <v>47</v>
      </c>
      <c r="D111" s="2" t="s">
        <v>524</v>
      </c>
      <c r="E111" s="4" t="s">
        <v>525</v>
      </c>
      <c r="H111" s="4"/>
    </row>
    <row r="112" spans="2:8">
      <c r="B112" s="2" t="s">
        <v>526</v>
      </c>
      <c r="C112" s="7">
        <v>48</v>
      </c>
      <c r="D112" s="2" t="s">
        <v>527</v>
      </c>
      <c r="E112" s="4" t="s">
        <v>528</v>
      </c>
      <c r="H112" s="4"/>
    </row>
    <row r="113" spans="2:8">
      <c r="B113" s="2" t="s">
        <v>529</v>
      </c>
      <c r="C113" s="7">
        <v>49</v>
      </c>
      <c r="D113" s="2" t="s">
        <v>530</v>
      </c>
      <c r="E113" s="4" t="s">
        <v>531</v>
      </c>
      <c r="H113" s="4"/>
    </row>
    <row r="114" spans="2:8">
      <c r="B114" s="2" t="s">
        <v>532</v>
      </c>
      <c r="C114" s="7">
        <v>50</v>
      </c>
      <c r="D114" s="2" t="s">
        <v>533</v>
      </c>
      <c r="E114" s="4" t="s">
        <v>534</v>
      </c>
      <c r="H114" s="4"/>
    </row>
    <row r="115" spans="2:8">
      <c r="B115" s="2" t="s">
        <v>535</v>
      </c>
      <c r="C115" s="7">
        <v>51</v>
      </c>
      <c r="D115" s="2" t="s">
        <v>536</v>
      </c>
      <c r="E115" s="4" t="s">
        <v>537</v>
      </c>
      <c r="H115" s="4"/>
    </row>
    <row r="116" spans="2:8">
      <c r="B116" s="2" t="s">
        <v>538</v>
      </c>
      <c r="C116" s="7">
        <v>52</v>
      </c>
      <c r="D116" s="2" t="s">
        <v>539</v>
      </c>
      <c r="E116" s="4" t="s">
        <v>540</v>
      </c>
      <c r="H116" s="4"/>
    </row>
    <row r="117" spans="2:8">
      <c r="B117" s="2" t="s">
        <v>541</v>
      </c>
      <c r="C117" s="7">
        <v>53</v>
      </c>
      <c r="D117" s="2" t="s">
        <v>542</v>
      </c>
      <c r="E117" s="4" t="s">
        <v>543</v>
      </c>
      <c r="H117" s="4"/>
    </row>
    <row r="118" spans="2:8">
      <c r="B118" s="2" t="s">
        <v>544</v>
      </c>
      <c r="C118" s="7">
        <v>54</v>
      </c>
      <c r="D118" s="2" t="s">
        <v>545</v>
      </c>
      <c r="E118" s="4" t="s">
        <v>546</v>
      </c>
      <c r="H118" s="4"/>
    </row>
    <row r="119" spans="2:8">
      <c r="B119" s="2" t="s">
        <v>547</v>
      </c>
      <c r="C119" s="7">
        <v>55</v>
      </c>
      <c r="D119" s="2" t="s">
        <v>548</v>
      </c>
      <c r="E119" s="4" t="s">
        <v>549</v>
      </c>
      <c r="H119" s="4"/>
    </row>
    <row r="120" spans="2:8">
      <c r="B120" s="2" t="s">
        <v>550</v>
      </c>
      <c r="C120" s="7">
        <v>56</v>
      </c>
      <c r="D120" s="2" t="s">
        <v>551</v>
      </c>
      <c r="E120" s="4" t="s">
        <v>552</v>
      </c>
      <c r="H120" s="4"/>
    </row>
    <row r="121" spans="2:8">
      <c r="B121" s="2" t="s">
        <v>553</v>
      </c>
      <c r="C121" s="7">
        <v>57</v>
      </c>
      <c r="D121" s="2" t="s">
        <v>554</v>
      </c>
      <c r="E121" s="4" t="s">
        <v>555</v>
      </c>
      <c r="H121" s="4"/>
    </row>
    <row r="122" spans="2:8">
      <c r="B122" s="2" t="s">
        <v>556</v>
      </c>
      <c r="C122" s="7">
        <v>58</v>
      </c>
      <c r="D122" s="2" t="s">
        <v>557</v>
      </c>
      <c r="E122" s="4" t="s">
        <v>558</v>
      </c>
      <c r="H122" s="4"/>
    </row>
    <row r="123" spans="2:8">
      <c r="B123" s="2" t="s">
        <v>559</v>
      </c>
      <c r="C123" s="7">
        <v>59</v>
      </c>
      <c r="D123" s="2" t="s">
        <v>560</v>
      </c>
      <c r="E123" s="4" t="s">
        <v>561</v>
      </c>
      <c r="H123" s="4"/>
    </row>
    <row r="124" spans="2:8">
      <c r="B124" s="2" t="s">
        <v>562</v>
      </c>
      <c r="C124" s="7">
        <v>60</v>
      </c>
      <c r="D124" s="2" t="s">
        <v>563</v>
      </c>
      <c r="E124" s="4" t="s">
        <v>564</v>
      </c>
      <c r="H124" s="4"/>
    </row>
    <row r="125" spans="2:8">
      <c r="B125" s="2" t="s">
        <v>565</v>
      </c>
      <c r="C125" s="7">
        <v>61</v>
      </c>
      <c r="D125" s="2" t="s">
        <v>566</v>
      </c>
      <c r="E125" s="4" t="s">
        <v>567</v>
      </c>
      <c r="H125" s="4"/>
    </row>
    <row r="126" spans="2:8">
      <c r="B126" s="2" t="s">
        <v>568</v>
      </c>
      <c r="C126" s="7">
        <v>62</v>
      </c>
      <c r="D126" s="2" t="s">
        <v>569</v>
      </c>
      <c r="E126" s="4" t="s">
        <v>570</v>
      </c>
      <c r="H126" s="4"/>
    </row>
    <row r="127" spans="2:8">
      <c r="B127" s="2" t="s">
        <v>571</v>
      </c>
      <c r="C127" s="7">
        <v>63</v>
      </c>
      <c r="D127" s="2" t="s">
        <v>572</v>
      </c>
      <c r="E127" s="4" t="s">
        <v>573</v>
      </c>
      <c r="H127" s="4"/>
    </row>
    <row r="128" spans="2:8">
      <c r="B128" s="2" t="s">
        <v>574</v>
      </c>
      <c r="C128" s="7">
        <v>64</v>
      </c>
      <c r="D128" s="2" t="s">
        <v>575</v>
      </c>
      <c r="E128" s="4" t="s">
        <v>576</v>
      </c>
      <c r="H128" s="4"/>
    </row>
    <row r="129" spans="2:8">
      <c r="B129" s="2" t="s">
        <v>577</v>
      </c>
      <c r="C129" s="7">
        <v>65</v>
      </c>
      <c r="D129" s="2" t="s">
        <v>578</v>
      </c>
      <c r="E129" s="4" t="s">
        <v>579</v>
      </c>
      <c r="H129" s="4"/>
    </row>
    <row r="130" spans="2:8">
      <c r="B130" s="2" t="s">
        <v>580</v>
      </c>
      <c r="C130" s="7">
        <v>66</v>
      </c>
      <c r="D130" s="2" t="s">
        <v>581</v>
      </c>
      <c r="E130" s="4" t="s">
        <v>582</v>
      </c>
      <c r="H130" s="4"/>
    </row>
    <row r="131" spans="2:8">
      <c r="B131" s="2" t="s">
        <v>583</v>
      </c>
      <c r="C131" s="7">
        <v>67</v>
      </c>
      <c r="D131" s="2" t="s">
        <v>584</v>
      </c>
      <c r="E131" s="4" t="s">
        <v>585</v>
      </c>
      <c r="H131" s="4"/>
    </row>
    <row r="132" spans="2:8">
      <c r="B132" s="2" t="s">
        <v>586</v>
      </c>
      <c r="C132" s="7">
        <v>68</v>
      </c>
      <c r="D132" s="2" t="s">
        <v>587</v>
      </c>
      <c r="E132" s="4" t="s">
        <v>588</v>
      </c>
      <c r="H132" s="4"/>
    </row>
    <row r="133" spans="2:8">
      <c r="B133" s="2" t="s">
        <v>589</v>
      </c>
      <c r="C133" s="7">
        <v>69</v>
      </c>
      <c r="D133" s="2" t="s">
        <v>590</v>
      </c>
      <c r="E133" s="4" t="s">
        <v>591</v>
      </c>
      <c r="H133" s="4"/>
    </row>
    <row r="134" spans="2:8">
      <c r="B134" s="2" t="s">
        <v>592</v>
      </c>
      <c r="C134" s="7">
        <v>70</v>
      </c>
      <c r="D134" s="2" t="s">
        <v>593</v>
      </c>
      <c r="E134" s="4" t="s">
        <v>594</v>
      </c>
      <c r="H134" s="4"/>
    </row>
    <row r="135" spans="2:8">
      <c r="B135" s="2" t="s">
        <v>595</v>
      </c>
      <c r="C135" s="7">
        <v>71</v>
      </c>
      <c r="D135" s="2" t="s">
        <v>596</v>
      </c>
      <c r="E135" s="4" t="s">
        <v>597</v>
      </c>
      <c r="H135" s="4"/>
    </row>
    <row r="136" spans="2:8">
      <c r="B136" s="2" t="s">
        <v>598</v>
      </c>
      <c r="C136" s="7">
        <v>72</v>
      </c>
      <c r="D136" s="2" t="s">
        <v>599</v>
      </c>
      <c r="E136" s="4" t="s">
        <v>600</v>
      </c>
      <c r="H136" s="4"/>
    </row>
    <row r="137" spans="2:8">
      <c r="B137" s="2" t="s">
        <v>601</v>
      </c>
      <c r="C137" s="7">
        <v>73</v>
      </c>
      <c r="D137" s="2" t="s">
        <v>602</v>
      </c>
      <c r="E137" s="4" t="s">
        <v>603</v>
      </c>
      <c r="H137" s="4"/>
    </row>
    <row r="138" spans="2:8">
      <c r="B138" s="2" t="s">
        <v>604</v>
      </c>
      <c r="C138" s="7">
        <v>74</v>
      </c>
      <c r="D138" s="2" t="s">
        <v>605</v>
      </c>
      <c r="E138" s="4" t="s">
        <v>606</v>
      </c>
      <c r="H138" s="4"/>
    </row>
    <row r="139" spans="2:8">
      <c r="B139" s="2" t="s">
        <v>607</v>
      </c>
      <c r="C139" s="7">
        <v>75</v>
      </c>
      <c r="D139" s="2" t="s">
        <v>608</v>
      </c>
      <c r="E139" s="4" t="s">
        <v>609</v>
      </c>
      <c r="H139" s="4"/>
    </row>
    <row r="140" spans="2:8">
      <c r="B140" s="2" t="s">
        <v>610</v>
      </c>
      <c r="C140" s="7">
        <v>76</v>
      </c>
      <c r="D140" s="2" t="s">
        <v>611</v>
      </c>
      <c r="E140" s="4" t="s">
        <v>612</v>
      </c>
      <c r="H140" s="4"/>
    </row>
    <row r="141" spans="2:8">
      <c r="B141" s="2" t="s">
        <v>613</v>
      </c>
      <c r="C141" s="7">
        <v>77</v>
      </c>
      <c r="D141" s="2" t="s">
        <v>614</v>
      </c>
      <c r="E141" s="4" t="s">
        <v>615</v>
      </c>
      <c r="H141" s="4"/>
    </row>
    <row r="142" spans="2:8">
      <c r="B142" s="2" t="s">
        <v>616</v>
      </c>
      <c r="C142" s="7">
        <v>78</v>
      </c>
      <c r="D142" s="2" t="s">
        <v>617</v>
      </c>
      <c r="E142" s="4" t="s">
        <v>618</v>
      </c>
      <c r="H142" s="4"/>
    </row>
    <row r="143" spans="2:8">
      <c r="B143" s="2" t="s">
        <v>619</v>
      </c>
      <c r="C143" s="7">
        <v>79</v>
      </c>
      <c r="D143" s="2" t="s">
        <v>620</v>
      </c>
      <c r="E143" s="4" t="s">
        <v>621</v>
      </c>
      <c r="H143" s="4"/>
    </row>
    <row r="144" spans="2:8">
      <c r="B144" s="2" t="s">
        <v>622</v>
      </c>
      <c r="C144" s="7">
        <v>80</v>
      </c>
      <c r="D144" s="2" t="s">
        <v>623</v>
      </c>
      <c r="E144" s="4" t="s">
        <v>624</v>
      </c>
      <c r="H144" s="4"/>
    </row>
    <row r="145" spans="2:8">
      <c r="B145" s="2" t="s">
        <v>625</v>
      </c>
      <c r="C145" s="7">
        <v>81</v>
      </c>
      <c r="D145" s="2" t="s">
        <v>626</v>
      </c>
      <c r="E145" s="4" t="s">
        <v>627</v>
      </c>
      <c r="H145" s="4"/>
    </row>
    <row r="146" spans="2:8">
      <c r="B146" s="2" t="s">
        <v>628</v>
      </c>
      <c r="C146" s="7">
        <v>82</v>
      </c>
      <c r="D146" s="2" t="s">
        <v>629</v>
      </c>
      <c r="E146" s="4" t="s">
        <v>630</v>
      </c>
      <c r="H146" s="4"/>
    </row>
    <row r="147" spans="2:8">
      <c r="B147" s="2" t="s">
        <v>631</v>
      </c>
      <c r="C147" s="7">
        <v>83</v>
      </c>
      <c r="D147" s="2" t="s">
        <v>632</v>
      </c>
      <c r="E147" s="4" t="s">
        <v>633</v>
      </c>
      <c r="H147" s="4"/>
    </row>
    <row r="148" spans="2:8">
      <c r="B148" s="2" t="s">
        <v>634</v>
      </c>
      <c r="C148" s="7">
        <v>84</v>
      </c>
      <c r="D148" s="2" t="s">
        <v>635</v>
      </c>
      <c r="E148" s="4" t="s">
        <v>636</v>
      </c>
      <c r="H148" s="4"/>
    </row>
    <row r="149" spans="2:8">
      <c r="B149" s="2" t="s">
        <v>637</v>
      </c>
      <c r="C149" s="7">
        <v>85</v>
      </c>
      <c r="D149" s="2" t="s">
        <v>638</v>
      </c>
      <c r="E149" s="4" t="s">
        <v>639</v>
      </c>
      <c r="H149" s="4"/>
    </row>
    <row r="150" spans="2:8">
      <c r="B150" s="2" t="s">
        <v>640</v>
      </c>
      <c r="C150" s="7">
        <v>86</v>
      </c>
      <c r="D150" s="2" t="s">
        <v>641</v>
      </c>
      <c r="E150" s="4" t="s">
        <v>642</v>
      </c>
      <c r="H150" s="4"/>
    </row>
    <row r="151" spans="2:8">
      <c r="B151" s="2" t="s">
        <v>643</v>
      </c>
      <c r="C151" s="7">
        <v>87</v>
      </c>
      <c r="D151" s="2" t="s">
        <v>644</v>
      </c>
      <c r="E151" s="4" t="s">
        <v>645</v>
      </c>
      <c r="H151" s="4"/>
    </row>
    <row r="152" spans="2:8">
      <c r="B152" s="2" t="s">
        <v>646</v>
      </c>
      <c r="C152" s="7">
        <v>88</v>
      </c>
      <c r="D152" s="2" t="s">
        <v>647</v>
      </c>
      <c r="E152" s="4" t="s">
        <v>648</v>
      </c>
      <c r="H152" s="4"/>
    </row>
    <row r="153" spans="2:8">
      <c r="B153" s="2" t="s">
        <v>649</v>
      </c>
      <c r="C153" s="7">
        <v>89</v>
      </c>
      <c r="D153" s="2" t="s">
        <v>650</v>
      </c>
      <c r="E153" s="4" t="s">
        <v>651</v>
      </c>
      <c r="H153" s="4"/>
    </row>
    <row r="154" spans="2:8">
      <c r="B154" s="2" t="s">
        <v>652</v>
      </c>
      <c r="C154" s="7">
        <v>90</v>
      </c>
      <c r="D154" s="2" t="s">
        <v>653</v>
      </c>
      <c r="E154" s="4" t="s">
        <v>654</v>
      </c>
      <c r="H154" s="4"/>
    </row>
    <row r="155" spans="2:8">
      <c r="B155" s="2" t="s">
        <v>655</v>
      </c>
      <c r="C155" s="7">
        <v>91</v>
      </c>
      <c r="D155" s="2" t="s">
        <v>656</v>
      </c>
      <c r="E155" s="4" t="s">
        <v>657</v>
      </c>
      <c r="H155" s="4"/>
    </row>
    <row r="156" spans="2:8">
      <c r="B156" s="2" t="s">
        <v>658</v>
      </c>
      <c r="C156" s="7">
        <v>92</v>
      </c>
      <c r="D156" s="2" t="s">
        <v>659</v>
      </c>
      <c r="E156" s="4" t="s">
        <v>660</v>
      </c>
      <c r="H156" s="4"/>
    </row>
    <row r="157" spans="2:8">
      <c r="B157" s="2" t="s">
        <v>661</v>
      </c>
      <c r="C157" s="7">
        <v>93</v>
      </c>
      <c r="D157" s="2" t="s">
        <v>662</v>
      </c>
      <c r="E157" s="4" t="s">
        <v>663</v>
      </c>
      <c r="H157" s="4"/>
    </row>
    <row r="158" spans="2:8">
      <c r="B158" s="2" t="s">
        <v>664</v>
      </c>
      <c r="C158" s="7">
        <v>94</v>
      </c>
      <c r="D158" s="2" t="s">
        <v>665</v>
      </c>
      <c r="E158" s="4" t="s">
        <v>666</v>
      </c>
      <c r="H158" s="4"/>
    </row>
    <row r="159" spans="2:8">
      <c r="B159" s="2" t="s">
        <v>667</v>
      </c>
      <c r="C159" s="7">
        <v>95</v>
      </c>
      <c r="D159" s="2" t="s">
        <v>668</v>
      </c>
      <c r="E159" s="4" t="s">
        <v>669</v>
      </c>
      <c r="H159" s="4"/>
    </row>
    <row r="160" spans="2:8">
      <c r="B160" s="2" t="s">
        <v>670</v>
      </c>
      <c r="C160" s="7">
        <v>971</v>
      </c>
      <c r="D160" s="2" t="s">
        <v>671</v>
      </c>
      <c r="E160" s="4" t="s">
        <v>672</v>
      </c>
      <c r="H160" s="4"/>
    </row>
    <row r="161" spans="2:8">
      <c r="B161" s="2" t="s">
        <v>673</v>
      </c>
      <c r="C161" s="7">
        <v>972</v>
      </c>
      <c r="D161" s="2" t="s">
        <v>674</v>
      </c>
      <c r="E161" s="4" t="s">
        <v>675</v>
      </c>
      <c r="H161" s="4"/>
    </row>
    <row r="162" spans="2:8">
      <c r="B162" s="2" t="s">
        <v>676</v>
      </c>
      <c r="C162" s="7">
        <v>973</v>
      </c>
      <c r="D162" s="2" t="s">
        <v>677</v>
      </c>
      <c r="E162" s="4" t="s">
        <v>678</v>
      </c>
      <c r="H162" s="4"/>
    </row>
    <row r="163" spans="2:8">
      <c r="B163" s="2" t="s">
        <v>679</v>
      </c>
      <c r="C163" s="7">
        <v>974</v>
      </c>
      <c r="D163" s="2" t="s">
        <v>680</v>
      </c>
      <c r="E163" s="4" t="s">
        <v>681</v>
      </c>
      <c r="H163" s="4"/>
    </row>
    <row r="164" spans="2:8">
      <c r="B164" s="2" t="s">
        <v>682</v>
      </c>
      <c r="C164" s="7">
        <v>976</v>
      </c>
      <c r="D164" s="2" t="s">
        <v>683</v>
      </c>
      <c r="E164" s="4" t="s">
        <v>684</v>
      </c>
      <c r="H164" s="4"/>
    </row>
    <row r="165" spans="2:8">
      <c r="B165" s="3"/>
      <c r="D165" s="4"/>
      <c r="E165" s="4"/>
      <c r="H165" s="4"/>
    </row>
    <row r="166" spans="2:8">
      <c r="B166" s="3"/>
      <c r="D166" s="4"/>
      <c r="E166" s="4"/>
      <c r="H166" s="4"/>
    </row>
    <row r="167" spans="2:8">
      <c r="B167" s="3" t="s">
        <v>685</v>
      </c>
      <c r="D167" s="4"/>
      <c r="E167" s="4"/>
      <c r="H167" s="4"/>
    </row>
    <row r="168" spans="2:8">
      <c r="B168" s="2" t="s">
        <v>686</v>
      </c>
    </row>
    <row r="231" spans="6:7">
      <c r="F231" s="4"/>
      <c r="G231" s="4"/>
    </row>
    <row r="232" spans="6:7">
      <c r="F232" s="4"/>
      <c r="G232" s="4"/>
    </row>
  </sheetData>
  <sheetProtection sheet="1" objects="1" scenarios="1"/>
  <dataConsolidate/>
  <mergeCells count="1">
    <mergeCell ref="B46:D46"/>
  </mergeCells>
  <pageMargins left="0.78740157499999996" right="0.78740157499999996" top="0.984251969" bottom="0.984251969" header="0.4921259845" footer="0.4921259845"/>
  <pageSetup paperSize="9" scale="43"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pageSetUpPr fitToPage="1"/>
  </sheetPr>
  <dimension ref="A1:L27"/>
  <sheetViews>
    <sheetView workbookViewId="0">
      <selection activeCell="F8" sqref="F8"/>
    </sheetView>
  </sheetViews>
  <sheetFormatPr baseColWidth="10" defaultColWidth="11.42578125" defaultRowHeight="12.75"/>
  <cols>
    <col min="1" max="2" width="2.42578125" style="483" customWidth="1"/>
    <col min="3" max="3" width="34.28515625" style="529" customWidth="1"/>
    <col min="4" max="4" width="18.140625" style="529" customWidth="1"/>
    <col min="5" max="10" width="13.42578125" style="529" customWidth="1"/>
    <col min="11" max="12" width="2.42578125" style="483" customWidth="1"/>
    <col min="13" max="16384" width="11.42578125" style="483"/>
  </cols>
  <sheetData>
    <row r="1" spans="1:12" ht="13.5" thickBot="1">
      <c r="A1" s="38"/>
      <c r="B1" s="38"/>
      <c r="C1" s="38"/>
      <c r="D1" s="38"/>
      <c r="E1" s="38"/>
      <c r="F1" s="38"/>
      <c r="G1" s="38"/>
      <c r="H1" s="38"/>
      <c r="I1" s="38"/>
      <c r="J1" s="38"/>
      <c r="K1" s="38"/>
      <c r="L1" s="38"/>
    </row>
    <row r="2" spans="1:12" ht="33" customHeight="1" thickBot="1">
      <c r="A2" s="38"/>
      <c r="B2" s="1154" t="s">
        <v>1118</v>
      </c>
      <c r="C2" s="1155"/>
      <c r="D2" s="1155"/>
      <c r="E2" s="1155"/>
      <c r="F2" s="1155"/>
      <c r="G2" s="1155"/>
      <c r="H2" s="1155"/>
      <c r="I2" s="1155"/>
      <c r="J2" s="1195"/>
      <c r="K2" s="1196"/>
      <c r="L2" s="38"/>
    </row>
    <row r="3" spans="1:12" ht="13.5" thickBot="1">
      <c r="A3" s="38"/>
      <c r="B3" s="40"/>
      <c r="C3" s="41"/>
      <c r="D3" s="41"/>
      <c r="E3" s="41"/>
      <c r="F3" s="41"/>
      <c r="G3" s="41"/>
      <c r="H3" s="41"/>
      <c r="I3" s="41"/>
      <c r="J3" s="41"/>
      <c r="K3" s="42"/>
      <c r="L3" s="38"/>
    </row>
    <row r="4" spans="1:12" s="528" customFormat="1" ht="90.75" customHeight="1" thickBot="1">
      <c r="A4" s="38"/>
      <c r="B4" s="40"/>
      <c r="C4" s="505" t="s">
        <v>1119</v>
      </c>
      <c r="D4" s="506" t="s">
        <v>1120</v>
      </c>
      <c r="E4" s="507" t="s">
        <v>1121</v>
      </c>
      <c r="F4" s="508" t="s">
        <v>1122</v>
      </c>
      <c r="G4" s="508" t="s">
        <v>1123</v>
      </c>
      <c r="H4" s="508" t="s">
        <v>1124</v>
      </c>
      <c r="I4" s="508" t="s">
        <v>1125</v>
      </c>
      <c r="J4" s="509" t="s">
        <v>1126</v>
      </c>
      <c r="K4" s="42"/>
      <c r="L4" s="38"/>
    </row>
    <row r="5" spans="1:12" ht="21" customHeight="1">
      <c r="A5" s="38"/>
      <c r="B5" s="40"/>
      <c r="C5" s="1214" t="s">
        <v>1127</v>
      </c>
      <c r="D5" s="374" t="s">
        <v>1128</v>
      </c>
      <c r="E5" s="95"/>
      <c r="F5" s="95"/>
      <c r="G5" s="95"/>
      <c r="H5" s="95"/>
      <c r="I5" s="95"/>
      <c r="J5" s="924"/>
      <c r="K5" s="42"/>
      <c r="L5" s="38"/>
    </row>
    <row r="6" spans="1:12" ht="21" customHeight="1">
      <c r="A6" s="38"/>
      <c r="B6" s="40"/>
      <c r="C6" s="1212"/>
      <c r="D6" s="375" t="s">
        <v>1129</v>
      </c>
      <c r="E6" s="95"/>
      <c r="F6" s="95"/>
      <c r="G6" s="95"/>
      <c r="H6" s="95"/>
      <c r="I6" s="95"/>
      <c r="J6" s="924"/>
      <c r="K6" s="42"/>
      <c r="L6" s="38"/>
    </row>
    <row r="7" spans="1:12" ht="30" customHeight="1">
      <c r="A7" s="38"/>
      <c r="B7" s="40"/>
      <c r="C7" s="1212"/>
      <c r="D7" s="375" t="s">
        <v>1130</v>
      </c>
      <c r="E7" s="95"/>
      <c r="F7" s="95"/>
      <c r="G7" s="95"/>
      <c r="H7" s="95"/>
      <c r="I7" s="95"/>
      <c r="J7" s="924"/>
      <c r="K7" s="42"/>
      <c r="L7" s="38"/>
    </row>
    <row r="8" spans="1:12" ht="21" customHeight="1">
      <c r="A8" s="38"/>
      <c r="B8" s="40"/>
      <c r="C8" s="1212" t="s">
        <v>1131</v>
      </c>
      <c r="D8" s="375" t="s">
        <v>1128</v>
      </c>
      <c r="E8" s="95"/>
      <c r="F8" s="95"/>
      <c r="G8" s="95"/>
      <c r="H8" s="95"/>
      <c r="I8" s="95"/>
      <c r="J8" s="924"/>
      <c r="K8" s="42"/>
      <c r="L8" s="38"/>
    </row>
    <row r="9" spans="1:12" ht="21" customHeight="1">
      <c r="A9" s="38"/>
      <c r="B9" s="40"/>
      <c r="C9" s="1212"/>
      <c r="D9" s="375" t="s">
        <v>1129</v>
      </c>
      <c r="E9" s="95"/>
      <c r="F9" s="95"/>
      <c r="G9" s="95"/>
      <c r="H9" s="95"/>
      <c r="I9" s="95"/>
      <c r="J9" s="924"/>
      <c r="K9" s="42"/>
      <c r="L9" s="38"/>
    </row>
    <row r="10" spans="1:12" ht="21" customHeight="1">
      <c r="A10" s="38"/>
      <c r="B10" s="40"/>
      <c r="C10" s="1212"/>
      <c r="D10" s="375" t="s">
        <v>1130</v>
      </c>
      <c r="E10" s="95"/>
      <c r="F10" s="95"/>
      <c r="G10" s="95"/>
      <c r="H10" s="95"/>
      <c r="I10" s="95"/>
      <c r="J10" s="924"/>
      <c r="K10" s="42"/>
      <c r="L10" s="38"/>
    </row>
    <row r="11" spans="1:12" ht="21" customHeight="1">
      <c r="A11" s="38"/>
      <c r="B11" s="40"/>
      <c r="C11" s="1212" t="s">
        <v>1132</v>
      </c>
      <c r="D11" s="375" t="s">
        <v>1128</v>
      </c>
      <c r="E11" s="95"/>
      <c r="F11" s="95"/>
      <c r="G11" s="95"/>
      <c r="H11" s="95"/>
      <c r="I11" s="95"/>
      <c r="J11" s="924"/>
      <c r="K11" s="42"/>
      <c r="L11" s="38"/>
    </row>
    <row r="12" spans="1:12" ht="21" customHeight="1">
      <c r="A12" s="38"/>
      <c r="B12" s="40"/>
      <c r="C12" s="1212"/>
      <c r="D12" s="375" t="s">
        <v>1129</v>
      </c>
      <c r="E12" s="95"/>
      <c r="F12" s="95"/>
      <c r="G12" s="95"/>
      <c r="H12" s="95"/>
      <c r="I12" s="95"/>
      <c r="J12" s="924"/>
      <c r="K12" s="42"/>
      <c r="L12" s="38"/>
    </row>
    <row r="13" spans="1:12" ht="21" customHeight="1">
      <c r="A13" s="38"/>
      <c r="B13" s="40"/>
      <c r="C13" s="1212"/>
      <c r="D13" s="375" t="s">
        <v>1130</v>
      </c>
      <c r="E13" s="95"/>
      <c r="F13" s="95"/>
      <c r="G13" s="95"/>
      <c r="H13" s="95"/>
      <c r="I13" s="95"/>
      <c r="J13" s="924"/>
      <c r="K13" s="42"/>
      <c r="L13" s="38"/>
    </row>
    <row r="14" spans="1:12" ht="21" customHeight="1">
      <c r="A14" s="38"/>
      <c r="B14" s="40"/>
      <c r="C14" s="1212" t="s">
        <v>1133</v>
      </c>
      <c r="D14" s="375" t="s">
        <v>1128</v>
      </c>
      <c r="E14" s="95"/>
      <c r="F14" s="95"/>
      <c r="G14" s="95"/>
      <c r="H14" s="95"/>
      <c r="I14" s="95"/>
      <c r="J14" s="924"/>
      <c r="K14" s="42"/>
      <c r="L14" s="38"/>
    </row>
    <row r="15" spans="1:12" ht="21" customHeight="1">
      <c r="A15" s="38"/>
      <c r="B15" s="40"/>
      <c r="C15" s="1212"/>
      <c r="D15" s="375" t="s">
        <v>1129</v>
      </c>
      <c r="E15" s="95"/>
      <c r="F15" s="95"/>
      <c r="G15" s="95"/>
      <c r="H15" s="95"/>
      <c r="I15" s="95"/>
      <c r="J15" s="924"/>
      <c r="K15" s="42"/>
      <c r="L15" s="38"/>
    </row>
    <row r="16" spans="1:12" ht="21" customHeight="1">
      <c r="A16" s="38"/>
      <c r="B16" s="40"/>
      <c r="C16" s="1212"/>
      <c r="D16" s="375" t="s">
        <v>1130</v>
      </c>
      <c r="E16" s="95"/>
      <c r="F16" s="95"/>
      <c r="G16" s="95"/>
      <c r="H16" s="95"/>
      <c r="I16" s="95"/>
      <c r="J16" s="924"/>
      <c r="K16" s="42"/>
      <c r="L16" s="38"/>
    </row>
    <row r="17" spans="1:12" ht="21" customHeight="1">
      <c r="A17" s="38"/>
      <c r="B17" s="40"/>
      <c r="C17" s="1212" t="s">
        <v>1134</v>
      </c>
      <c r="D17" s="375" t="s">
        <v>1128</v>
      </c>
      <c r="E17" s="95"/>
      <c r="F17" s="95"/>
      <c r="G17" s="95"/>
      <c r="H17" s="95"/>
      <c r="I17" s="95"/>
      <c r="J17" s="924"/>
      <c r="K17" s="42"/>
      <c r="L17" s="38"/>
    </row>
    <row r="18" spans="1:12" ht="21" customHeight="1">
      <c r="A18" s="38"/>
      <c r="B18" s="40"/>
      <c r="C18" s="1212"/>
      <c r="D18" s="375" t="s">
        <v>1129</v>
      </c>
      <c r="E18" s="95"/>
      <c r="F18" s="95"/>
      <c r="G18" s="95"/>
      <c r="H18" s="95"/>
      <c r="I18" s="95"/>
      <c r="J18" s="924"/>
      <c r="K18" s="42"/>
      <c r="L18" s="38"/>
    </row>
    <row r="19" spans="1:12" ht="21" customHeight="1">
      <c r="A19" s="38"/>
      <c r="B19" s="40"/>
      <c r="C19" s="1212"/>
      <c r="D19" s="375" t="s">
        <v>1130</v>
      </c>
      <c r="E19" s="95"/>
      <c r="F19" s="95"/>
      <c r="G19" s="95"/>
      <c r="H19" s="95"/>
      <c r="I19" s="95"/>
      <c r="J19" s="924"/>
      <c r="K19" s="42"/>
      <c r="L19" s="38"/>
    </row>
    <row r="20" spans="1:12" ht="21" customHeight="1">
      <c r="A20" s="38"/>
      <c r="B20" s="40"/>
      <c r="C20" s="1212" t="s">
        <v>1135</v>
      </c>
      <c r="D20" s="375" t="s">
        <v>1128</v>
      </c>
      <c r="E20" s="95"/>
      <c r="F20" s="95"/>
      <c r="G20" s="95"/>
      <c r="H20" s="95"/>
      <c r="I20" s="95"/>
      <c r="J20" s="924"/>
      <c r="K20" s="42"/>
      <c r="L20" s="38"/>
    </row>
    <row r="21" spans="1:12" ht="21" customHeight="1">
      <c r="A21" s="38"/>
      <c r="B21" s="40"/>
      <c r="C21" s="1212"/>
      <c r="D21" s="375" t="s">
        <v>1129</v>
      </c>
      <c r="E21" s="95"/>
      <c r="F21" s="95"/>
      <c r="G21" s="95"/>
      <c r="H21" s="95"/>
      <c r="I21" s="95"/>
      <c r="J21" s="924"/>
      <c r="K21" s="42"/>
      <c r="L21" s="38"/>
    </row>
    <row r="22" spans="1:12" ht="21" customHeight="1" thickBot="1">
      <c r="A22" s="38"/>
      <c r="B22" s="40"/>
      <c r="C22" s="1213"/>
      <c r="D22" s="510" t="s">
        <v>1130</v>
      </c>
      <c r="E22" s="932"/>
      <c r="F22" s="932"/>
      <c r="G22" s="932"/>
      <c r="H22" s="932"/>
      <c r="I22" s="932"/>
      <c r="J22" s="934"/>
      <c r="K22" s="42"/>
      <c r="L22" s="38"/>
    </row>
    <row r="23" spans="1:12" ht="5.25" customHeight="1">
      <c r="B23" s="484"/>
      <c r="C23" s="489"/>
      <c r="D23" s="489"/>
      <c r="E23" s="489"/>
      <c r="F23" s="489"/>
      <c r="G23" s="489"/>
      <c r="H23" s="489"/>
      <c r="I23" s="489"/>
      <c r="J23" s="489"/>
      <c r="K23" s="480"/>
    </row>
    <row r="24" spans="1:12">
      <c r="A24" s="38"/>
      <c r="B24" s="40"/>
      <c r="C24" s="475" t="s">
        <v>1136</v>
      </c>
      <c r="D24" s="475"/>
      <c r="E24" s="475"/>
      <c r="F24" s="475"/>
      <c r="G24" s="475"/>
      <c r="H24" s="475"/>
      <c r="I24" s="489"/>
      <c r="J24" s="489"/>
      <c r="K24" s="42"/>
      <c r="L24" s="38"/>
    </row>
    <row r="25" spans="1:12" ht="13.5" thickBot="1">
      <c r="A25" s="38"/>
      <c r="B25" s="60"/>
      <c r="C25" s="62"/>
      <c r="D25" s="62"/>
      <c r="E25" s="62"/>
      <c r="F25" s="62"/>
      <c r="G25" s="62"/>
      <c r="H25" s="62"/>
      <c r="I25" s="62"/>
      <c r="J25" s="62"/>
      <c r="K25" s="63"/>
      <c r="L25" s="38"/>
    </row>
    <row r="26" spans="1:12">
      <c r="A26" s="38"/>
      <c r="B26" s="38"/>
      <c r="C26" s="38"/>
      <c r="D26" s="38"/>
      <c r="E26" s="38"/>
      <c r="F26" s="38"/>
      <c r="G26" s="38"/>
      <c r="H26" s="38"/>
      <c r="I26" s="38"/>
      <c r="J26" s="38"/>
      <c r="K26" s="38"/>
      <c r="L26" s="38"/>
    </row>
    <row r="27" spans="1:12">
      <c r="A27" s="38"/>
      <c r="B27" s="38"/>
      <c r="C27" s="38"/>
      <c r="D27" s="38"/>
      <c r="E27" s="38"/>
      <c r="F27" s="38"/>
      <c r="G27" s="38"/>
      <c r="H27" s="38"/>
      <c r="I27" s="38"/>
      <c r="J27" s="38"/>
      <c r="K27" s="38"/>
      <c r="L27" s="38"/>
    </row>
  </sheetData>
  <mergeCells count="7">
    <mergeCell ref="B2:K2"/>
    <mergeCell ref="C17:C19"/>
    <mergeCell ref="C20:C22"/>
    <mergeCell ref="C5:C7"/>
    <mergeCell ref="C8:C10"/>
    <mergeCell ref="C11:C13"/>
    <mergeCell ref="C14:C16"/>
  </mergeCells>
  <printOptions horizontalCentered="1" verticalCentered="1"/>
  <pageMargins left="0.70866141732283472" right="0.70866141732283472" top="0.74803149606299213" bottom="0.74803149606299213" header="0.31496062992125984" footer="0.31496062992125984"/>
  <pageSetup paperSize="9" scale="90" orientation="landscape" horizontalDpi="4294967295" verticalDpi="4294967295" r:id="rId1"/>
  <headerFooter>
    <oddFooter>&amp;R-25-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P43"/>
  <sheetViews>
    <sheetView zoomScaleNormal="100" workbookViewId="0">
      <selection activeCell="C10" sqref="C10"/>
    </sheetView>
  </sheetViews>
  <sheetFormatPr baseColWidth="10" defaultColWidth="11.42578125" defaultRowHeight="12.75"/>
  <cols>
    <col min="1" max="2" width="2.42578125" style="483" customWidth="1"/>
    <col min="3" max="3" width="24.85546875" style="487" customWidth="1"/>
    <col min="4" max="14" width="9.5703125" style="487" customWidth="1"/>
    <col min="15" max="16" width="2.42578125" style="483" customWidth="1"/>
    <col min="17" max="16384" width="11.42578125" style="483"/>
  </cols>
  <sheetData>
    <row r="1" spans="1:16" ht="13.5" thickBot="1">
      <c r="A1" s="38"/>
      <c r="B1" s="38"/>
      <c r="C1" s="38"/>
      <c r="D1" s="38"/>
      <c r="E1" s="38"/>
      <c r="F1" s="38"/>
      <c r="G1" s="38"/>
      <c r="H1" s="38"/>
      <c r="I1" s="38"/>
      <c r="J1" s="38"/>
      <c r="K1" s="38"/>
      <c r="L1" s="38"/>
      <c r="M1" s="38"/>
      <c r="N1" s="38"/>
      <c r="O1" s="38"/>
      <c r="P1" s="38"/>
    </row>
    <row r="2" spans="1:16" ht="33" customHeight="1" thickBot="1">
      <c r="A2" s="38"/>
      <c r="B2" s="1154" t="s">
        <v>1137</v>
      </c>
      <c r="C2" s="1155"/>
      <c r="D2" s="1155"/>
      <c r="E2" s="1155"/>
      <c r="F2" s="1155"/>
      <c r="G2" s="1155"/>
      <c r="H2" s="1155"/>
      <c r="I2" s="1155"/>
      <c r="J2" s="1195"/>
      <c r="K2" s="1195"/>
      <c r="L2" s="1195"/>
      <c r="M2" s="1195"/>
      <c r="N2" s="1195"/>
      <c r="O2" s="1196"/>
      <c r="P2" s="38"/>
    </row>
    <row r="3" spans="1:16">
      <c r="A3" s="38"/>
      <c r="B3" s="40"/>
      <c r="C3" s="41"/>
      <c r="D3" s="41"/>
      <c r="E3" s="41"/>
      <c r="F3" s="41"/>
      <c r="G3" s="41"/>
      <c r="H3" s="41"/>
      <c r="I3" s="41"/>
      <c r="J3" s="41"/>
      <c r="K3" s="41"/>
      <c r="L3" s="41"/>
      <c r="M3" s="41"/>
      <c r="N3" s="41"/>
      <c r="O3" s="42"/>
      <c r="P3" s="38"/>
    </row>
    <row r="4" spans="1:16" ht="21" customHeight="1" thickBot="1">
      <c r="A4" s="38"/>
      <c r="B4" s="40"/>
      <c r="C4" s="41" t="s">
        <v>1138</v>
      </c>
      <c r="D4" s="41"/>
      <c r="E4" s="41"/>
      <c r="F4" s="41"/>
      <c r="G4" s="41"/>
      <c r="H4" s="41"/>
      <c r="I4" s="41"/>
      <c r="J4" s="41"/>
      <c r="K4" s="41"/>
      <c r="L4" s="41"/>
      <c r="M4" s="41"/>
      <c r="N4" s="41"/>
      <c r="O4" s="42"/>
      <c r="P4" s="38"/>
    </row>
    <row r="5" spans="1:16" ht="12.75" customHeight="1" thickBot="1">
      <c r="A5" s="38"/>
      <c r="B5" s="40"/>
      <c r="C5" s="1217" t="s">
        <v>1139</v>
      </c>
      <c r="D5" s="1218"/>
      <c r="E5" s="1218"/>
      <c r="F5" s="1219"/>
      <c r="G5" s="1220" t="s">
        <v>1140</v>
      </c>
      <c r="H5" s="1221"/>
      <c r="I5" s="1221"/>
      <c r="J5" s="1221"/>
      <c r="K5" s="1221"/>
      <c r="L5" s="1221"/>
      <c r="M5" s="1221"/>
      <c r="N5" s="1222"/>
      <c r="O5" s="42"/>
      <c r="P5" s="38"/>
    </row>
    <row r="6" spans="1:16" s="530" customFormat="1" ht="75" customHeight="1">
      <c r="A6" s="38"/>
      <c r="B6" s="40"/>
      <c r="C6" s="517" t="s">
        <v>1141</v>
      </c>
      <c r="D6" s="472" t="s">
        <v>1142</v>
      </c>
      <c r="E6" s="1048" t="s">
        <v>1143</v>
      </c>
      <c r="F6" s="377" t="s">
        <v>1144</v>
      </c>
      <c r="G6" s="378" t="s">
        <v>1145</v>
      </c>
      <c r="H6" s="1048" t="s">
        <v>1146</v>
      </c>
      <c r="I6" s="1048" t="s">
        <v>1147</v>
      </c>
      <c r="J6" s="1048" t="s">
        <v>1148</v>
      </c>
      <c r="K6" s="1048" t="s">
        <v>1149</v>
      </c>
      <c r="L6" s="1048" t="s">
        <v>1150</v>
      </c>
      <c r="M6" s="1048" t="s">
        <v>1151</v>
      </c>
      <c r="N6" s="518" t="s">
        <v>1152</v>
      </c>
      <c r="O6" s="42"/>
      <c r="P6" s="38"/>
    </row>
    <row r="7" spans="1:16" s="525" customFormat="1" ht="13.5" thickBot="1">
      <c r="A7" s="38"/>
      <c r="B7" s="40"/>
      <c r="C7" s="519">
        <v>1</v>
      </c>
      <c r="D7" s="379"/>
      <c r="E7" s="380">
        <v>2</v>
      </c>
      <c r="F7" s="361"/>
      <c r="G7" s="381"/>
      <c r="H7" s="380"/>
      <c r="I7" s="380">
        <v>3</v>
      </c>
      <c r="J7" s="380"/>
      <c r="K7" s="380"/>
      <c r="L7" s="380"/>
      <c r="M7" s="380"/>
      <c r="N7" s="500"/>
      <c r="O7" s="42"/>
      <c r="P7" s="38"/>
    </row>
    <row r="8" spans="1:16">
      <c r="A8" s="38"/>
      <c r="B8" s="40"/>
      <c r="C8" s="514" t="s">
        <v>1153</v>
      </c>
      <c r="D8" s="95"/>
      <c r="E8" s="95"/>
      <c r="F8" s="95"/>
      <c r="G8" s="95"/>
      <c r="H8" s="95"/>
      <c r="I8" s="95"/>
      <c r="J8" s="95"/>
      <c r="K8" s="95"/>
      <c r="L8" s="928"/>
      <c r="M8" s="928"/>
      <c r="N8" s="924"/>
      <c r="O8" s="42"/>
      <c r="P8" s="38"/>
    </row>
    <row r="9" spans="1:16">
      <c r="A9" s="38"/>
      <c r="B9" s="40"/>
      <c r="C9" s="514"/>
      <c r="D9" s="95"/>
      <c r="E9" s="95"/>
      <c r="F9" s="95"/>
      <c r="G9" s="95"/>
      <c r="H9" s="95"/>
      <c r="I9" s="95"/>
      <c r="J9" s="95"/>
      <c r="K9" s="95"/>
      <c r="L9" s="928"/>
      <c r="M9" s="928"/>
      <c r="N9" s="924"/>
      <c r="O9" s="42"/>
      <c r="P9" s="38"/>
    </row>
    <row r="10" spans="1:16">
      <c r="A10" s="38"/>
      <c r="B10" s="40"/>
      <c r="C10" s="515" t="s">
        <v>1154</v>
      </c>
      <c r="D10" s="95"/>
      <c r="E10" s="95"/>
      <c r="F10" s="95"/>
      <c r="G10" s="95"/>
      <c r="H10" s="95"/>
      <c r="I10" s="95"/>
      <c r="J10" s="95"/>
      <c r="K10" s="95"/>
      <c r="L10" s="928"/>
      <c r="M10" s="928"/>
      <c r="N10" s="924"/>
      <c r="O10" s="42"/>
      <c r="P10" s="38"/>
    </row>
    <row r="11" spans="1:16">
      <c r="A11" s="38"/>
      <c r="B11" s="40"/>
      <c r="C11" s="515" t="s">
        <v>1155</v>
      </c>
      <c r="D11" s="95"/>
      <c r="E11" s="95"/>
      <c r="F11" s="95"/>
      <c r="G11" s="95"/>
      <c r="H11" s="95"/>
      <c r="I11" s="95"/>
      <c r="J11" s="95"/>
      <c r="K11" s="95"/>
      <c r="L11" s="928"/>
      <c r="M11" s="928"/>
      <c r="N11" s="924"/>
      <c r="O11" s="42"/>
      <c r="P11" s="38"/>
    </row>
    <row r="12" spans="1:16">
      <c r="A12" s="38"/>
      <c r="B12" s="40"/>
      <c r="C12" s="515"/>
      <c r="D12" s="95"/>
      <c r="E12" s="95"/>
      <c r="F12" s="95"/>
      <c r="G12" s="95"/>
      <c r="H12" s="95"/>
      <c r="I12" s="95"/>
      <c r="J12" s="95"/>
      <c r="K12" s="95"/>
      <c r="L12" s="928"/>
      <c r="M12" s="928"/>
      <c r="N12" s="924"/>
      <c r="O12" s="42"/>
      <c r="P12" s="38"/>
    </row>
    <row r="13" spans="1:16">
      <c r="A13" s="38"/>
      <c r="B13" s="40"/>
      <c r="C13" s="515" t="s">
        <v>1156</v>
      </c>
      <c r="D13" s="95"/>
      <c r="E13" s="95"/>
      <c r="F13" s="95"/>
      <c r="G13" s="95"/>
      <c r="H13" s="95"/>
      <c r="I13" s="95"/>
      <c r="J13" s="95"/>
      <c r="K13" s="95"/>
      <c r="L13" s="928"/>
      <c r="M13" s="928"/>
      <c r="N13" s="924"/>
      <c r="O13" s="42"/>
      <c r="P13" s="38"/>
    </row>
    <row r="14" spans="1:16">
      <c r="A14" s="38"/>
      <c r="B14" s="40"/>
      <c r="C14" s="515" t="s">
        <v>1157</v>
      </c>
      <c r="D14" s="95"/>
      <c r="E14" s="95"/>
      <c r="F14" s="95"/>
      <c r="G14" s="95"/>
      <c r="H14" s="95"/>
      <c r="I14" s="95"/>
      <c r="J14" s="95"/>
      <c r="K14" s="95"/>
      <c r="L14" s="928"/>
      <c r="M14" s="928"/>
      <c r="N14" s="924"/>
      <c r="O14" s="42"/>
      <c r="P14" s="38"/>
    </row>
    <row r="15" spans="1:16">
      <c r="A15" s="38"/>
      <c r="B15" s="40"/>
      <c r="C15" s="515"/>
      <c r="D15" s="95"/>
      <c r="E15" s="95"/>
      <c r="F15" s="95"/>
      <c r="G15" s="95"/>
      <c r="H15" s="95"/>
      <c r="I15" s="95"/>
      <c r="J15" s="95"/>
      <c r="K15" s="95"/>
      <c r="L15" s="928"/>
      <c r="M15" s="928"/>
      <c r="N15" s="924"/>
      <c r="O15" s="42"/>
      <c r="P15" s="38"/>
    </row>
    <row r="16" spans="1:16">
      <c r="A16" s="38"/>
      <c r="B16" s="40"/>
      <c r="C16" s="515" t="s">
        <v>1156</v>
      </c>
      <c r="D16" s="95"/>
      <c r="E16" s="95"/>
      <c r="F16" s="95"/>
      <c r="G16" s="95"/>
      <c r="H16" s="95"/>
      <c r="I16" s="95"/>
      <c r="J16" s="95"/>
      <c r="K16" s="95"/>
      <c r="L16" s="928"/>
      <c r="M16" s="928"/>
      <c r="N16" s="924"/>
      <c r="O16" s="42"/>
      <c r="P16" s="38"/>
    </row>
    <row r="17" spans="1:16" ht="13.5" thickBot="1">
      <c r="A17" s="38"/>
      <c r="B17" s="40"/>
      <c r="C17" s="516" t="s">
        <v>786</v>
      </c>
      <c r="D17" s="643">
        <f>+SUM(D8:D16)</f>
        <v>0</v>
      </c>
      <c r="E17" s="643"/>
      <c r="F17" s="643"/>
      <c r="G17" s="643"/>
      <c r="H17" s="643"/>
      <c r="I17" s="643"/>
      <c r="J17" s="643"/>
      <c r="K17" s="643">
        <f>+SUM(K8:K16)</f>
        <v>0</v>
      </c>
      <c r="L17" s="935"/>
      <c r="M17" s="935"/>
      <c r="N17" s="644"/>
      <c r="O17" s="42"/>
      <c r="P17" s="38"/>
    </row>
    <row r="18" spans="1:16">
      <c r="A18" s="38"/>
      <c r="B18" s="40"/>
      <c r="C18" s="382" t="s">
        <v>1158</v>
      </c>
      <c r="D18" s="474"/>
      <c r="E18" s="474"/>
      <c r="F18" s="474"/>
      <c r="G18" s="474"/>
      <c r="H18" s="474"/>
      <c r="I18" s="474"/>
      <c r="J18" s="474"/>
      <c r="K18" s="474"/>
      <c r="L18" s="474"/>
      <c r="M18" s="474"/>
      <c r="N18" s="638"/>
      <c r="O18" s="42"/>
      <c r="P18" s="38"/>
    </row>
    <row r="19" spans="1:16">
      <c r="A19" s="38"/>
      <c r="B19" s="40"/>
      <c r="C19" s="382" t="s">
        <v>1159</v>
      </c>
      <c r="D19" s="474"/>
      <c r="E19" s="474"/>
      <c r="F19" s="474"/>
      <c r="G19" s="474"/>
      <c r="H19" s="474"/>
      <c r="I19" s="474"/>
      <c r="J19" s="474"/>
      <c r="K19" s="474"/>
      <c r="L19" s="474"/>
      <c r="M19" s="474"/>
      <c r="N19" s="638"/>
      <c r="O19" s="42"/>
      <c r="P19" s="38"/>
    </row>
    <row r="20" spans="1:16">
      <c r="A20" s="38"/>
      <c r="B20" s="40"/>
      <c r="C20" s="382" t="s">
        <v>1160</v>
      </c>
      <c r="D20" s="474"/>
      <c r="E20" s="474"/>
      <c r="F20" s="474"/>
      <c r="G20" s="474"/>
      <c r="H20" s="474"/>
      <c r="I20" s="474"/>
      <c r="J20" s="474"/>
      <c r="K20" s="474"/>
      <c r="L20" s="474"/>
      <c r="M20" s="474"/>
      <c r="N20" s="638"/>
      <c r="O20" s="42"/>
      <c r="P20" s="38"/>
    </row>
    <row r="21" spans="1:16" s="487" customFormat="1">
      <c r="A21" s="483"/>
      <c r="B21" s="484"/>
      <c r="C21" s="486"/>
      <c r="D21" s="486"/>
      <c r="E21" s="486"/>
      <c r="F21" s="486"/>
      <c r="G21" s="486"/>
      <c r="H21" s="486"/>
      <c r="I21" s="486"/>
      <c r="J21" s="486"/>
      <c r="K21" s="486"/>
      <c r="L21" s="486"/>
      <c r="M21" s="486"/>
      <c r="N21" s="486"/>
      <c r="O21" s="480"/>
      <c r="P21" s="483"/>
    </row>
    <row r="22" spans="1:16" s="487" customFormat="1" ht="16.5" customHeight="1" thickBot="1">
      <c r="A22" s="483"/>
      <c r="B22" s="484"/>
      <c r="C22" s="1223" t="s">
        <v>1161</v>
      </c>
      <c r="D22" s="1223"/>
      <c r="E22" s="1223"/>
      <c r="F22" s="1223"/>
      <c r="G22" s="1223"/>
      <c r="H22" s="1223"/>
      <c r="I22" s="1223"/>
      <c r="J22" s="1223"/>
      <c r="K22" s="1223"/>
      <c r="L22" s="1223"/>
      <c r="M22" s="1223"/>
      <c r="N22" s="1223"/>
      <c r="O22" s="480"/>
      <c r="P22" s="483"/>
    </row>
    <row r="23" spans="1:16" ht="12.75" customHeight="1">
      <c r="A23" s="38"/>
      <c r="B23" s="40"/>
      <c r="C23" s="1224" t="s">
        <v>1141</v>
      </c>
      <c r="D23" s="1226" t="s">
        <v>1162</v>
      </c>
      <c r="E23" s="1227"/>
      <c r="F23" s="1227"/>
      <c r="G23" s="1227"/>
      <c r="H23" s="1227"/>
      <c r="I23" s="1227"/>
      <c r="J23" s="1227"/>
      <c r="K23" s="1227"/>
      <c r="L23" s="1227" t="s">
        <v>1163</v>
      </c>
      <c r="M23" s="1227"/>
      <c r="N23" s="1228"/>
      <c r="O23" s="42"/>
      <c r="P23" s="38"/>
    </row>
    <row r="24" spans="1:16" ht="11.25" customHeight="1">
      <c r="A24" s="38"/>
      <c r="B24" s="40"/>
      <c r="C24" s="1225"/>
      <c r="D24" s="1229" t="s">
        <v>1164</v>
      </c>
      <c r="E24" s="1215"/>
      <c r="F24" s="1215"/>
      <c r="G24" s="1215"/>
      <c r="H24" s="1215" t="s">
        <v>1165</v>
      </c>
      <c r="I24" s="1215"/>
      <c r="J24" s="1215"/>
      <c r="K24" s="1215"/>
      <c r="L24" s="1230" t="s">
        <v>1166</v>
      </c>
      <c r="M24" s="1215" t="s">
        <v>1167</v>
      </c>
      <c r="N24" s="1216"/>
      <c r="O24" s="42"/>
      <c r="P24" s="38"/>
    </row>
    <row r="25" spans="1:16" s="531" customFormat="1" ht="45">
      <c r="A25" s="38"/>
      <c r="B25" s="40"/>
      <c r="C25" s="1225"/>
      <c r="D25" s="383" t="s">
        <v>1168</v>
      </c>
      <c r="E25" s="1059" t="s">
        <v>1169</v>
      </c>
      <c r="F25" s="1059" t="s">
        <v>1061</v>
      </c>
      <c r="G25" s="384" t="s">
        <v>1170</v>
      </c>
      <c r="H25" s="1059" t="s">
        <v>1168</v>
      </c>
      <c r="I25" s="1059" t="s">
        <v>1169</v>
      </c>
      <c r="J25" s="1059" t="s">
        <v>1061</v>
      </c>
      <c r="K25" s="384" t="s">
        <v>1171</v>
      </c>
      <c r="L25" s="1230"/>
      <c r="M25" s="1059" t="s">
        <v>1172</v>
      </c>
      <c r="N25" s="511" t="s">
        <v>1173</v>
      </c>
      <c r="O25" s="42"/>
      <c r="P25" s="38"/>
    </row>
    <row r="26" spans="1:16" s="525" customFormat="1" ht="13.5" thickBot="1">
      <c r="A26" s="38"/>
      <c r="B26" s="40"/>
      <c r="C26" s="512">
        <v>1</v>
      </c>
      <c r="D26" s="385">
        <v>2</v>
      </c>
      <c r="E26" s="386">
        <v>3</v>
      </c>
      <c r="F26" s="386">
        <v>4</v>
      </c>
      <c r="G26" s="386"/>
      <c r="H26" s="386">
        <v>2</v>
      </c>
      <c r="I26" s="386">
        <v>3</v>
      </c>
      <c r="J26" s="386">
        <v>4</v>
      </c>
      <c r="K26" s="386"/>
      <c r="L26" s="386"/>
      <c r="M26" s="386"/>
      <c r="N26" s="513"/>
      <c r="O26" s="42"/>
      <c r="P26" s="38"/>
    </row>
    <row r="27" spans="1:16">
      <c r="A27" s="38"/>
      <c r="B27" s="40"/>
      <c r="C27" s="514" t="s">
        <v>1153</v>
      </c>
      <c r="D27" s="95"/>
      <c r="E27" s="95"/>
      <c r="F27" s="95"/>
      <c r="G27" s="95"/>
      <c r="H27" s="95"/>
      <c r="I27" s="95"/>
      <c r="J27" s="95"/>
      <c r="K27" s="95"/>
      <c r="L27" s="95"/>
      <c r="M27" s="95"/>
      <c r="N27" s="924"/>
      <c r="O27" s="42"/>
      <c r="P27" s="38"/>
    </row>
    <row r="28" spans="1:16">
      <c r="A28" s="38"/>
      <c r="B28" s="40"/>
      <c r="C28" s="514"/>
      <c r="D28" s="95"/>
      <c r="E28" s="95"/>
      <c r="F28" s="95"/>
      <c r="G28" s="95"/>
      <c r="H28" s="95"/>
      <c r="I28" s="95"/>
      <c r="J28" s="95"/>
      <c r="K28" s="95"/>
      <c r="L28" s="95"/>
      <c r="M28" s="95"/>
      <c r="N28" s="924"/>
      <c r="O28" s="42"/>
      <c r="P28" s="38"/>
    </row>
    <row r="29" spans="1:16">
      <c r="A29" s="38"/>
      <c r="B29" s="40"/>
      <c r="C29" s="515" t="s">
        <v>1154</v>
      </c>
      <c r="D29" s="95"/>
      <c r="E29" s="95"/>
      <c r="F29" s="95"/>
      <c r="G29" s="95"/>
      <c r="H29" s="95"/>
      <c r="I29" s="95"/>
      <c r="J29" s="95"/>
      <c r="K29" s="95"/>
      <c r="L29" s="95"/>
      <c r="M29" s="95"/>
      <c r="N29" s="924"/>
      <c r="O29" s="42"/>
      <c r="P29" s="38"/>
    </row>
    <row r="30" spans="1:16">
      <c r="A30" s="38"/>
      <c r="B30" s="40"/>
      <c r="C30" s="515" t="s">
        <v>1155</v>
      </c>
      <c r="D30" s="95"/>
      <c r="E30" s="95"/>
      <c r="F30" s="95"/>
      <c r="G30" s="95"/>
      <c r="H30" s="95"/>
      <c r="I30" s="95"/>
      <c r="J30" s="95"/>
      <c r="K30" s="95"/>
      <c r="L30" s="95"/>
      <c r="M30" s="95"/>
      <c r="N30" s="924"/>
      <c r="O30" s="42"/>
      <c r="P30" s="38"/>
    </row>
    <row r="31" spans="1:16">
      <c r="A31" s="38"/>
      <c r="B31" s="40"/>
      <c r="C31" s="515"/>
      <c r="D31" s="95"/>
      <c r="E31" s="95"/>
      <c r="F31" s="95"/>
      <c r="G31" s="95"/>
      <c r="H31" s="95"/>
      <c r="I31" s="95"/>
      <c r="J31" s="95"/>
      <c r="K31" s="95"/>
      <c r="L31" s="95"/>
      <c r="M31" s="95"/>
      <c r="N31" s="924"/>
      <c r="O31" s="42"/>
      <c r="P31" s="38"/>
    </row>
    <row r="32" spans="1:16">
      <c r="A32" s="38"/>
      <c r="B32" s="40"/>
      <c r="C32" s="515" t="s">
        <v>1156</v>
      </c>
      <c r="D32" s="95"/>
      <c r="E32" s="95"/>
      <c r="F32" s="95"/>
      <c r="G32" s="95"/>
      <c r="H32" s="95"/>
      <c r="I32" s="95"/>
      <c r="J32" s="95"/>
      <c r="K32" s="95"/>
      <c r="L32" s="95"/>
      <c r="M32" s="95"/>
      <c r="N32" s="924"/>
      <c r="O32" s="42"/>
      <c r="P32" s="38"/>
    </row>
    <row r="33" spans="1:16">
      <c r="A33" s="38"/>
      <c r="B33" s="40"/>
      <c r="C33" s="515" t="s">
        <v>1157</v>
      </c>
      <c r="D33" s="95"/>
      <c r="E33" s="95"/>
      <c r="F33" s="95"/>
      <c r="G33" s="95"/>
      <c r="H33" s="95"/>
      <c r="I33" s="95"/>
      <c r="J33" s="95"/>
      <c r="K33" s="95"/>
      <c r="L33" s="95"/>
      <c r="M33" s="95"/>
      <c r="N33" s="924"/>
      <c r="O33" s="42"/>
      <c r="P33" s="38"/>
    </row>
    <row r="34" spans="1:16">
      <c r="A34" s="38"/>
      <c r="B34" s="40"/>
      <c r="C34" s="515"/>
      <c r="D34" s="95"/>
      <c r="E34" s="95"/>
      <c r="F34" s="95"/>
      <c r="G34" s="95"/>
      <c r="H34" s="95"/>
      <c r="I34" s="95"/>
      <c r="J34" s="95"/>
      <c r="K34" s="95"/>
      <c r="L34" s="95"/>
      <c r="M34" s="95"/>
      <c r="N34" s="924"/>
      <c r="O34" s="42"/>
      <c r="P34" s="38"/>
    </row>
    <row r="35" spans="1:16">
      <c r="A35" s="38"/>
      <c r="B35" s="40"/>
      <c r="C35" s="515" t="s">
        <v>1156</v>
      </c>
      <c r="D35" s="95"/>
      <c r="E35" s="95"/>
      <c r="F35" s="95"/>
      <c r="G35" s="95"/>
      <c r="H35" s="95"/>
      <c r="I35" s="95"/>
      <c r="J35" s="95"/>
      <c r="K35" s="95"/>
      <c r="L35" s="95"/>
      <c r="M35" s="95"/>
      <c r="N35" s="924"/>
      <c r="O35" s="42"/>
      <c r="P35" s="38"/>
    </row>
    <row r="36" spans="1:16" ht="13.5" thickBot="1">
      <c r="A36" s="38"/>
      <c r="B36" s="40"/>
      <c r="C36" s="516" t="s">
        <v>786</v>
      </c>
      <c r="D36" s="643"/>
      <c r="E36" s="643"/>
      <c r="F36" s="643"/>
      <c r="G36" s="643">
        <f>+SUM(G27:G35)</f>
        <v>0</v>
      </c>
      <c r="H36" s="643"/>
      <c r="I36" s="643"/>
      <c r="J36" s="643"/>
      <c r="K36" s="643">
        <f>+SUM(K27:K35)</f>
        <v>0</v>
      </c>
      <c r="L36" s="643"/>
      <c r="M36" s="643">
        <f>+SUM(M27:M35)</f>
        <v>0</v>
      </c>
      <c r="N36" s="644">
        <f>+SUM(N27:N35)</f>
        <v>0</v>
      </c>
      <c r="O36" s="42"/>
      <c r="P36" s="38"/>
    </row>
    <row r="37" spans="1:16">
      <c r="A37" s="38"/>
      <c r="B37" s="40"/>
      <c r="C37" s="382" t="s">
        <v>1158</v>
      </c>
      <c r="D37" s="474"/>
      <c r="E37" s="474"/>
      <c r="F37" s="474"/>
      <c r="G37" s="474"/>
      <c r="H37" s="474"/>
      <c r="I37" s="474"/>
      <c r="J37" s="474"/>
      <c r="K37" s="474"/>
      <c r="L37" s="474"/>
      <c r="M37" s="474"/>
      <c r="N37" s="638"/>
      <c r="O37" s="42"/>
      <c r="P37" s="38"/>
    </row>
    <row r="38" spans="1:16">
      <c r="A38" s="38"/>
      <c r="B38" s="40"/>
      <c r="C38" s="382" t="s">
        <v>1174</v>
      </c>
      <c r="D38" s="474"/>
      <c r="E38" s="474"/>
      <c r="F38" s="474"/>
      <c r="G38" s="474"/>
      <c r="H38" s="474"/>
      <c r="I38" s="474"/>
      <c r="J38" s="474"/>
      <c r="K38" s="474"/>
      <c r="L38" s="474"/>
      <c r="M38" s="474"/>
      <c r="N38" s="638"/>
      <c r="O38" s="42"/>
      <c r="P38" s="38"/>
    </row>
    <row r="39" spans="1:16">
      <c r="A39" s="38"/>
      <c r="B39" s="40"/>
      <c r="C39" s="382" t="s">
        <v>1175</v>
      </c>
      <c r="D39" s="474"/>
      <c r="E39" s="474"/>
      <c r="F39" s="474"/>
      <c r="G39" s="474"/>
      <c r="H39" s="474"/>
      <c r="I39" s="474"/>
      <c r="J39" s="474"/>
      <c r="K39" s="474"/>
      <c r="L39" s="474"/>
      <c r="M39" s="474"/>
      <c r="N39" s="638"/>
      <c r="O39" s="42"/>
      <c r="P39" s="38"/>
    </row>
    <row r="40" spans="1:16">
      <c r="A40" s="38"/>
      <c r="B40" s="40"/>
      <c r="C40" s="382" t="s">
        <v>1176</v>
      </c>
      <c r="D40" s="474"/>
      <c r="E40" s="474"/>
      <c r="F40" s="474"/>
      <c r="G40" s="474"/>
      <c r="H40" s="474"/>
      <c r="I40" s="474"/>
      <c r="J40" s="474"/>
      <c r="K40" s="474"/>
      <c r="L40" s="474"/>
      <c r="M40" s="474"/>
      <c r="N40" s="638"/>
      <c r="O40" s="42"/>
      <c r="P40" s="38"/>
    </row>
    <row r="41" spans="1:16" ht="13.5" thickBot="1">
      <c r="A41" s="38"/>
      <c r="B41" s="60"/>
      <c r="C41" s="62"/>
      <c r="D41" s="62"/>
      <c r="E41" s="62"/>
      <c r="F41" s="62"/>
      <c r="G41" s="62"/>
      <c r="H41" s="62"/>
      <c r="I41" s="62"/>
      <c r="J41" s="62"/>
      <c r="K41" s="62"/>
      <c r="L41" s="62"/>
      <c r="M41" s="62"/>
      <c r="N41" s="62"/>
      <c r="O41" s="63"/>
      <c r="P41" s="38"/>
    </row>
    <row r="42" spans="1:16">
      <c r="A42" s="38"/>
      <c r="B42" s="38"/>
      <c r="C42" s="38"/>
      <c r="D42" s="38"/>
      <c r="E42" s="38"/>
      <c r="F42" s="38"/>
      <c r="G42" s="38"/>
      <c r="H42" s="38"/>
      <c r="I42" s="38"/>
      <c r="J42" s="38"/>
      <c r="K42" s="38"/>
      <c r="L42" s="38"/>
      <c r="M42" s="38"/>
      <c r="N42" s="38"/>
      <c r="O42" s="38"/>
      <c r="P42" s="38"/>
    </row>
    <row r="43" spans="1:16">
      <c r="A43" s="38"/>
      <c r="B43" s="38"/>
      <c r="C43" s="38"/>
      <c r="D43" s="38"/>
      <c r="E43" s="38"/>
      <c r="F43" s="38"/>
      <c r="G43" s="38"/>
      <c r="H43" s="38"/>
      <c r="I43" s="38"/>
      <c r="J43" s="38"/>
      <c r="K43" s="38"/>
      <c r="L43" s="38"/>
      <c r="M43" s="38"/>
      <c r="N43" s="38"/>
      <c r="O43" s="38"/>
      <c r="P43" s="38"/>
    </row>
  </sheetData>
  <mergeCells count="11">
    <mergeCell ref="B2:O2"/>
    <mergeCell ref="M24:N24"/>
    <mergeCell ref="C5:F5"/>
    <mergeCell ref="G5:N5"/>
    <mergeCell ref="C22:N22"/>
    <mergeCell ref="C23:C25"/>
    <mergeCell ref="D23:K23"/>
    <mergeCell ref="L23:N23"/>
    <mergeCell ref="D24:G24"/>
    <mergeCell ref="H24:K24"/>
    <mergeCell ref="L24:L25"/>
  </mergeCells>
  <printOptions horizontalCentered="1" verticalCentered="1"/>
  <pageMargins left="0.70866141732283472" right="0.70866141732283472" top="0.74803149606299213" bottom="0.74803149606299213" header="0.31496062992125984" footer="0.31496062992125984"/>
  <pageSetup paperSize="9" scale="99" fitToHeight="2" orientation="landscape" horizontalDpi="4294967295" verticalDpi="4294967295" r:id="rId1"/>
  <headerFooter>
    <oddFooter>&amp;R-26-</oddFooter>
  </headerFooter>
  <rowBreaks count="1" manualBreakCount="1">
    <brk id="21" min="1" max="14"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Z39"/>
  <sheetViews>
    <sheetView zoomScaleNormal="100" workbookViewId="0">
      <selection activeCell="O17" sqref="O17"/>
    </sheetView>
  </sheetViews>
  <sheetFormatPr baseColWidth="10" defaultColWidth="11.42578125" defaultRowHeight="12.75"/>
  <cols>
    <col min="1" max="1" width="2.42578125" style="483" customWidth="1"/>
    <col min="2" max="2" width="1" style="483" customWidth="1"/>
    <col min="3" max="3" width="13.140625" style="534" customWidth="1"/>
    <col min="4" max="4" width="12.85546875" style="534" customWidth="1"/>
    <col min="5" max="5" width="22.140625" style="534" customWidth="1"/>
    <col min="6" max="6" width="9" style="534" customWidth="1"/>
    <col min="7" max="8" width="11" style="534" customWidth="1"/>
    <col min="9" max="9" width="23.42578125" style="534" customWidth="1"/>
    <col min="10" max="11" width="10.7109375" style="534" customWidth="1"/>
    <col min="12" max="24" width="10.28515625" style="534" customWidth="1"/>
    <col min="25" max="25" width="1" style="483" customWidth="1"/>
    <col min="26" max="26" width="2.42578125" style="483" customWidth="1"/>
    <col min="27" max="16384" width="11.42578125" style="483"/>
  </cols>
  <sheetData>
    <row r="1" spans="1:26" ht="13.5" thickBot="1">
      <c r="A1" s="38"/>
      <c r="B1" s="38"/>
      <c r="C1" s="38"/>
      <c r="D1" s="38"/>
      <c r="E1" s="38"/>
      <c r="F1" s="38"/>
      <c r="G1" s="38"/>
      <c r="H1" s="38"/>
      <c r="I1" s="38"/>
      <c r="J1" s="38"/>
      <c r="K1" s="38"/>
      <c r="L1" s="38"/>
      <c r="M1" s="38"/>
      <c r="N1" s="38"/>
      <c r="O1" s="38"/>
      <c r="P1" s="38"/>
      <c r="Q1" s="38"/>
      <c r="R1" s="38"/>
      <c r="S1" s="38"/>
      <c r="T1" s="38"/>
      <c r="U1" s="38"/>
      <c r="V1" s="38"/>
      <c r="W1" s="38"/>
      <c r="X1" s="38"/>
      <c r="Y1" s="38"/>
      <c r="Z1" s="38"/>
    </row>
    <row r="2" spans="1:26" ht="33" customHeight="1" thickBot="1">
      <c r="A2" s="38"/>
      <c r="B2" s="1066"/>
      <c r="C2" s="1155" t="s">
        <v>1177</v>
      </c>
      <c r="D2" s="1155"/>
      <c r="E2" s="1155"/>
      <c r="F2" s="1155"/>
      <c r="G2" s="1155"/>
      <c r="H2" s="1155"/>
      <c r="I2" s="1155"/>
      <c r="J2" s="1155"/>
      <c r="K2" s="1155"/>
      <c r="L2" s="945"/>
      <c r="M2" s="945"/>
      <c r="N2" s="945"/>
      <c r="O2" s="945"/>
      <c r="P2" s="945"/>
      <c r="Q2" s="945"/>
      <c r="R2" s="945"/>
      <c r="S2" s="945"/>
      <c r="T2" s="945"/>
      <c r="U2" s="945"/>
      <c r="V2" s="945"/>
      <c r="W2" s="945"/>
      <c r="X2" s="945"/>
      <c r="Y2" s="944"/>
      <c r="Z2" s="38"/>
    </row>
    <row r="3" spans="1:26" ht="13.5" thickBot="1">
      <c r="A3" s="38"/>
      <c r="B3" s="40"/>
      <c r="C3" s="41"/>
      <c r="D3" s="41"/>
      <c r="E3" s="41"/>
      <c r="F3" s="41"/>
      <c r="G3" s="41"/>
      <c r="H3" s="41"/>
      <c r="I3" s="41"/>
      <c r="J3" s="41"/>
      <c r="K3" s="41"/>
      <c r="L3" s="41"/>
      <c r="M3" s="41"/>
      <c r="N3" s="41"/>
      <c r="O3" s="41"/>
      <c r="P3" s="41"/>
      <c r="Q3" s="41"/>
      <c r="R3" s="41"/>
      <c r="S3" s="41"/>
      <c r="T3" s="41"/>
      <c r="U3" s="41"/>
      <c r="V3" s="41"/>
      <c r="W3" s="41"/>
      <c r="X3" s="41"/>
      <c r="Y3" s="42"/>
      <c r="Z3" s="38"/>
    </row>
    <row r="4" spans="1:26" s="482" customFormat="1" ht="35.25" customHeight="1">
      <c r="A4" s="38"/>
      <c r="B4" s="40"/>
      <c r="C4" s="1231" t="s">
        <v>1178</v>
      </c>
      <c r="D4" s="1233" t="s">
        <v>1179</v>
      </c>
      <c r="E4" s="1233" t="s">
        <v>1180</v>
      </c>
      <c r="F4" s="1233" t="s">
        <v>1181</v>
      </c>
      <c r="G4" s="1233" t="s">
        <v>1182</v>
      </c>
      <c r="H4" s="1233" t="s">
        <v>1183</v>
      </c>
      <c r="I4" s="1233" t="s">
        <v>1184</v>
      </c>
      <c r="J4" s="1233" t="s">
        <v>1185</v>
      </c>
      <c r="K4" s="1233"/>
      <c r="L4" s="1233" t="s">
        <v>1186</v>
      </c>
      <c r="M4" s="1233"/>
      <c r="N4" s="1233"/>
      <c r="O4" s="1233"/>
      <c r="P4" s="1233"/>
      <c r="Q4" s="1233"/>
      <c r="R4" s="1233" t="s">
        <v>1187</v>
      </c>
      <c r="S4" s="1233"/>
      <c r="T4" s="1233" t="s">
        <v>1188</v>
      </c>
      <c r="U4" s="1233"/>
      <c r="V4" s="1233" t="s">
        <v>1189</v>
      </c>
      <c r="W4" s="1233"/>
      <c r="X4" s="1239"/>
      <c r="Y4" s="42"/>
      <c r="Z4" s="38"/>
    </row>
    <row r="5" spans="1:26" s="482" customFormat="1" ht="16.5" customHeight="1">
      <c r="A5" s="38"/>
      <c r="B5" s="40"/>
      <c r="C5" s="1232"/>
      <c r="D5" s="1234"/>
      <c r="E5" s="1234"/>
      <c r="F5" s="1234"/>
      <c r="G5" s="1234"/>
      <c r="H5" s="1234"/>
      <c r="I5" s="1234"/>
      <c r="J5" s="1234" t="s">
        <v>1190</v>
      </c>
      <c r="K5" s="1234" t="s">
        <v>1191</v>
      </c>
      <c r="L5" s="1234" t="s">
        <v>1190</v>
      </c>
      <c r="M5" s="1234"/>
      <c r="N5" s="1234"/>
      <c r="O5" s="1234" t="s">
        <v>1191</v>
      </c>
      <c r="P5" s="1234"/>
      <c r="Q5" s="1234"/>
      <c r="R5" s="1234" t="s">
        <v>1190</v>
      </c>
      <c r="S5" s="1234" t="s">
        <v>1192</v>
      </c>
      <c r="T5" s="1234" t="s">
        <v>1190</v>
      </c>
      <c r="U5" s="1234" t="s">
        <v>1191</v>
      </c>
      <c r="V5" s="1234" t="s">
        <v>786</v>
      </c>
      <c r="W5" s="1234" t="s">
        <v>1193</v>
      </c>
      <c r="X5" s="1238" t="s">
        <v>1194</v>
      </c>
      <c r="Y5" s="42"/>
      <c r="Z5" s="38"/>
    </row>
    <row r="6" spans="1:26" s="532" customFormat="1" ht="16.5">
      <c r="A6" s="38"/>
      <c r="B6" s="40"/>
      <c r="C6" s="1232"/>
      <c r="D6" s="1234"/>
      <c r="E6" s="1234"/>
      <c r="F6" s="1234"/>
      <c r="G6" s="1234"/>
      <c r="H6" s="1234"/>
      <c r="I6" s="1234"/>
      <c r="J6" s="1234"/>
      <c r="K6" s="1234"/>
      <c r="L6" s="1060" t="s">
        <v>1195</v>
      </c>
      <c r="M6" s="1060" t="s">
        <v>1196</v>
      </c>
      <c r="N6" s="1060" t="s">
        <v>1197</v>
      </c>
      <c r="O6" s="1060" t="s">
        <v>1195</v>
      </c>
      <c r="P6" s="1060" t="s">
        <v>1196</v>
      </c>
      <c r="Q6" s="1060" t="s">
        <v>1197</v>
      </c>
      <c r="R6" s="1234"/>
      <c r="S6" s="1234"/>
      <c r="T6" s="1234"/>
      <c r="U6" s="1234"/>
      <c r="V6" s="1234"/>
      <c r="W6" s="1234"/>
      <c r="X6" s="1238"/>
      <c r="Y6" s="42"/>
      <c r="Z6" s="38"/>
    </row>
    <row r="7" spans="1:26" s="491" customFormat="1" ht="14.25" customHeight="1">
      <c r="A7" s="38"/>
      <c r="B7" s="40"/>
      <c r="C7" s="936"/>
      <c r="D7" s="928"/>
      <c r="E7" s="95"/>
      <c r="F7" s="95"/>
      <c r="G7" s="928"/>
      <c r="H7" s="928"/>
      <c r="I7" s="95"/>
      <c r="J7" s="95"/>
      <c r="K7" s="95"/>
      <c r="L7" s="95"/>
      <c r="M7" s="95"/>
      <c r="N7" s="95"/>
      <c r="O7" s="95"/>
      <c r="P7" s="95"/>
      <c r="Q7" s="95"/>
      <c r="R7" s="836"/>
      <c r="S7" s="836"/>
      <c r="T7" s="95"/>
      <c r="U7" s="95"/>
      <c r="V7" s="836"/>
      <c r="W7" s="836"/>
      <c r="X7" s="938"/>
      <c r="Y7" s="42"/>
      <c r="Z7" s="38"/>
    </row>
    <row r="8" spans="1:26" s="491" customFormat="1" ht="14.25" customHeight="1">
      <c r="A8" s="38"/>
      <c r="B8" s="40"/>
      <c r="C8" s="936"/>
      <c r="D8" s="928"/>
      <c r="E8" s="95"/>
      <c r="F8" s="95"/>
      <c r="G8" s="928"/>
      <c r="H8" s="928"/>
      <c r="I8" s="95"/>
      <c r="J8" s="95"/>
      <c r="K8" s="95"/>
      <c r="L8" s="95"/>
      <c r="M8" s="95"/>
      <c r="N8" s="95"/>
      <c r="O8" s="95"/>
      <c r="P8" s="95"/>
      <c r="Q8" s="95"/>
      <c r="R8" s="836"/>
      <c r="S8" s="836"/>
      <c r="T8" s="95"/>
      <c r="U8" s="95"/>
      <c r="V8" s="836"/>
      <c r="W8" s="836"/>
      <c r="X8" s="938"/>
      <c r="Y8" s="42"/>
      <c r="Z8" s="38"/>
    </row>
    <row r="9" spans="1:26" s="491" customFormat="1" ht="14.25" customHeight="1">
      <c r="A9" s="38"/>
      <c r="B9" s="40"/>
      <c r="C9" s="936"/>
      <c r="D9" s="928"/>
      <c r="E9" s="95"/>
      <c r="F9" s="95"/>
      <c r="G9" s="928"/>
      <c r="H9" s="928"/>
      <c r="I9" s="95"/>
      <c r="J9" s="95"/>
      <c r="K9" s="95"/>
      <c r="L9" s="95"/>
      <c r="M9" s="95"/>
      <c r="N9" s="95"/>
      <c r="O9" s="95"/>
      <c r="P9" s="95"/>
      <c r="Q9" s="95"/>
      <c r="R9" s="836"/>
      <c r="S9" s="836"/>
      <c r="T9" s="95"/>
      <c r="U9" s="95"/>
      <c r="V9" s="836"/>
      <c r="W9" s="836"/>
      <c r="X9" s="938"/>
      <c r="Y9" s="42"/>
      <c r="Z9" s="38"/>
    </row>
    <row r="10" spans="1:26" s="491" customFormat="1" ht="14.25" customHeight="1">
      <c r="A10" s="38"/>
      <c r="B10" s="40"/>
      <c r="C10" s="936"/>
      <c r="D10" s="928"/>
      <c r="E10" s="95"/>
      <c r="F10" s="95"/>
      <c r="G10" s="928"/>
      <c r="H10" s="928"/>
      <c r="I10" s="95"/>
      <c r="J10" s="95"/>
      <c r="K10" s="95"/>
      <c r="L10" s="95"/>
      <c r="M10" s="95"/>
      <c r="N10" s="95"/>
      <c r="O10" s="95"/>
      <c r="P10" s="95"/>
      <c r="Q10" s="95"/>
      <c r="R10" s="836"/>
      <c r="S10" s="836"/>
      <c r="T10" s="95"/>
      <c r="U10" s="95"/>
      <c r="V10" s="836"/>
      <c r="W10" s="836"/>
      <c r="X10" s="938"/>
      <c r="Y10" s="42"/>
      <c r="Z10" s="38"/>
    </row>
    <row r="11" spans="1:26" s="491" customFormat="1" ht="14.25" customHeight="1">
      <c r="A11" s="38"/>
      <c r="B11" s="40"/>
      <c r="C11" s="936"/>
      <c r="D11" s="928"/>
      <c r="E11" s="95"/>
      <c r="F11" s="95"/>
      <c r="G11" s="928"/>
      <c r="H11" s="928"/>
      <c r="I11" s="95"/>
      <c r="J11" s="95"/>
      <c r="K11" s="95"/>
      <c r="L11" s="95"/>
      <c r="M11" s="95"/>
      <c r="N11" s="95"/>
      <c r="O11" s="95"/>
      <c r="P11" s="95"/>
      <c r="Q11" s="95"/>
      <c r="R11" s="836"/>
      <c r="S11" s="836"/>
      <c r="T11" s="95"/>
      <c r="U11" s="95"/>
      <c r="V11" s="836"/>
      <c r="W11" s="836"/>
      <c r="X11" s="938"/>
      <c r="Y11" s="42"/>
      <c r="Z11" s="38"/>
    </row>
    <row r="12" spans="1:26" s="491" customFormat="1" ht="14.25" customHeight="1">
      <c r="A12" s="38"/>
      <c r="B12" s="40"/>
      <c r="C12" s="936"/>
      <c r="D12" s="928"/>
      <c r="E12" s="95"/>
      <c r="F12" s="95"/>
      <c r="G12" s="928"/>
      <c r="H12" s="928"/>
      <c r="I12" s="95"/>
      <c r="J12" s="95"/>
      <c r="K12" s="95"/>
      <c r="L12" s="95"/>
      <c r="M12" s="95"/>
      <c r="N12" s="95"/>
      <c r="O12" s="95"/>
      <c r="P12" s="95"/>
      <c r="Q12" s="95"/>
      <c r="R12" s="836"/>
      <c r="S12" s="836"/>
      <c r="T12" s="95"/>
      <c r="U12" s="95"/>
      <c r="V12" s="836"/>
      <c r="W12" s="836"/>
      <c r="X12" s="938"/>
      <c r="Y12" s="42"/>
      <c r="Z12" s="38"/>
    </row>
    <row r="13" spans="1:26" s="491" customFormat="1" ht="14.25" customHeight="1">
      <c r="A13" s="38"/>
      <c r="B13" s="40"/>
      <c r="C13" s="936"/>
      <c r="D13" s="928"/>
      <c r="E13" s="95"/>
      <c r="F13" s="95"/>
      <c r="G13" s="928"/>
      <c r="H13" s="928"/>
      <c r="I13" s="95"/>
      <c r="J13" s="95"/>
      <c r="K13" s="95"/>
      <c r="L13" s="95"/>
      <c r="M13" s="95"/>
      <c r="N13" s="95"/>
      <c r="O13" s="95"/>
      <c r="P13" s="95"/>
      <c r="Q13" s="95"/>
      <c r="R13" s="836"/>
      <c r="S13" s="836"/>
      <c r="T13" s="95"/>
      <c r="U13" s="95"/>
      <c r="V13" s="836"/>
      <c r="W13" s="836"/>
      <c r="X13" s="938"/>
      <c r="Y13" s="42"/>
      <c r="Z13" s="38"/>
    </row>
    <row r="14" spans="1:26" s="491" customFormat="1" ht="14.25" customHeight="1">
      <c r="A14" s="38"/>
      <c r="B14" s="40"/>
      <c r="C14" s="936"/>
      <c r="D14" s="928"/>
      <c r="E14" s="95"/>
      <c r="F14" s="95"/>
      <c r="G14" s="928"/>
      <c r="H14" s="928"/>
      <c r="I14" s="95"/>
      <c r="J14" s="95"/>
      <c r="K14" s="95"/>
      <c r="L14" s="95"/>
      <c r="M14" s="95"/>
      <c r="N14" s="95"/>
      <c r="O14" s="95"/>
      <c r="P14" s="95"/>
      <c r="Q14" s="95"/>
      <c r="R14" s="836"/>
      <c r="S14" s="836"/>
      <c r="T14" s="95"/>
      <c r="U14" s="95"/>
      <c r="V14" s="836"/>
      <c r="W14" s="836"/>
      <c r="X14" s="938"/>
      <c r="Y14" s="42"/>
      <c r="Z14" s="38"/>
    </row>
    <row r="15" spans="1:26" s="491" customFormat="1" ht="14.25" customHeight="1">
      <c r="A15" s="38"/>
      <c r="B15" s="40"/>
      <c r="C15" s="936"/>
      <c r="D15" s="928"/>
      <c r="E15" s="95"/>
      <c r="F15" s="95"/>
      <c r="G15" s="928"/>
      <c r="H15" s="928"/>
      <c r="I15" s="95"/>
      <c r="J15" s="95"/>
      <c r="K15" s="95"/>
      <c r="L15" s="95"/>
      <c r="M15" s="95"/>
      <c r="N15" s="95"/>
      <c r="O15" s="95"/>
      <c r="P15" s="95"/>
      <c r="Q15" s="95"/>
      <c r="R15" s="836"/>
      <c r="S15" s="836"/>
      <c r="T15" s="95"/>
      <c r="U15" s="95"/>
      <c r="V15" s="836"/>
      <c r="W15" s="836"/>
      <c r="X15" s="938"/>
      <c r="Y15" s="42"/>
      <c r="Z15" s="38"/>
    </row>
    <row r="16" spans="1:26" s="491" customFormat="1" ht="14.25" customHeight="1">
      <c r="A16" s="38"/>
      <c r="B16" s="40"/>
      <c r="C16" s="936"/>
      <c r="D16" s="928"/>
      <c r="E16" s="95"/>
      <c r="F16" s="95"/>
      <c r="G16" s="928"/>
      <c r="H16" s="928"/>
      <c r="I16" s="95"/>
      <c r="J16" s="95"/>
      <c r="K16" s="95"/>
      <c r="L16" s="95"/>
      <c r="M16" s="95"/>
      <c r="N16" s="95"/>
      <c r="O16" s="95"/>
      <c r="P16" s="95"/>
      <c r="Q16" s="95"/>
      <c r="R16" s="836"/>
      <c r="S16" s="836"/>
      <c r="T16" s="95"/>
      <c r="U16" s="95"/>
      <c r="V16" s="836"/>
      <c r="W16" s="836"/>
      <c r="X16" s="938"/>
      <c r="Y16" s="42"/>
      <c r="Z16" s="38"/>
    </row>
    <row r="17" spans="1:26" s="491" customFormat="1" ht="14.25" customHeight="1">
      <c r="A17" s="38"/>
      <c r="B17" s="40"/>
      <c r="C17" s="936"/>
      <c r="D17" s="928"/>
      <c r="E17" s="95"/>
      <c r="F17" s="95"/>
      <c r="G17" s="928"/>
      <c r="H17" s="928"/>
      <c r="I17" s="95"/>
      <c r="J17" s="95"/>
      <c r="K17" s="95"/>
      <c r="L17" s="95"/>
      <c r="M17" s="95"/>
      <c r="N17" s="95"/>
      <c r="O17" s="95"/>
      <c r="P17" s="95"/>
      <c r="Q17" s="95"/>
      <c r="R17" s="836"/>
      <c r="S17" s="836"/>
      <c r="T17" s="95"/>
      <c r="U17" s="95"/>
      <c r="V17" s="836"/>
      <c r="W17" s="836"/>
      <c r="X17" s="938"/>
      <c r="Y17" s="42"/>
      <c r="Z17" s="38"/>
    </row>
    <row r="18" spans="1:26" s="491" customFormat="1" ht="14.25" customHeight="1">
      <c r="A18" s="38"/>
      <c r="B18" s="40"/>
      <c r="C18" s="936"/>
      <c r="D18" s="928"/>
      <c r="E18" s="95"/>
      <c r="F18" s="95"/>
      <c r="G18" s="928"/>
      <c r="H18" s="928"/>
      <c r="I18" s="95"/>
      <c r="J18" s="95"/>
      <c r="K18" s="95"/>
      <c r="L18" s="95"/>
      <c r="M18" s="95"/>
      <c r="N18" s="95"/>
      <c r="O18" s="95"/>
      <c r="P18" s="95"/>
      <c r="Q18" s="95"/>
      <c r="R18" s="836"/>
      <c r="S18" s="836"/>
      <c r="T18" s="95"/>
      <c r="U18" s="95"/>
      <c r="V18" s="836"/>
      <c r="W18" s="836"/>
      <c r="X18" s="938"/>
      <c r="Y18" s="42"/>
      <c r="Z18" s="38"/>
    </row>
    <row r="19" spans="1:26" s="491" customFormat="1" ht="14.25" customHeight="1">
      <c r="A19" s="38"/>
      <c r="B19" s="40"/>
      <c r="C19" s="936"/>
      <c r="D19" s="928"/>
      <c r="E19" s="95"/>
      <c r="F19" s="95"/>
      <c r="G19" s="928"/>
      <c r="H19" s="928"/>
      <c r="I19" s="95"/>
      <c r="J19" s="95"/>
      <c r="K19" s="95"/>
      <c r="L19" s="95"/>
      <c r="M19" s="95"/>
      <c r="N19" s="95"/>
      <c r="O19" s="95"/>
      <c r="P19" s="95"/>
      <c r="Q19" s="95"/>
      <c r="R19" s="836"/>
      <c r="S19" s="836"/>
      <c r="T19" s="95"/>
      <c r="U19" s="95"/>
      <c r="V19" s="836"/>
      <c r="W19" s="836"/>
      <c r="X19" s="938"/>
      <c r="Y19" s="42"/>
      <c r="Z19" s="38"/>
    </row>
    <row r="20" spans="1:26" s="491" customFormat="1" ht="14.25" customHeight="1">
      <c r="A20" s="38"/>
      <c r="B20" s="40"/>
      <c r="C20" s="936"/>
      <c r="D20" s="928"/>
      <c r="E20" s="95"/>
      <c r="F20" s="95"/>
      <c r="G20" s="928"/>
      <c r="H20" s="928"/>
      <c r="I20" s="95"/>
      <c r="J20" s="95"/>
      <c r="K20" s="95"/>
      <c r="L20" s="95"/>
      <c r="M20" s="95"/>
      <c r="N20" s="95"/>
      <c r="O20" s="95"/>
      <c r="P20" s="95"/>
      <c r="Q20" s="95"/>
      <c r="R20" s="836"/>
      <c r="S20" s="836"/>
      <c r="T20" s="95"/>
      <c r="U20" s="95"/>
      <c r="V20" s="836"/>
      <c r="W20" s="836"/>
      <c r="X20" s="938"/>
      <c r="Y20" s="42"/>
      <c r="Z20" s="38"/>
    </row>
    <row r="21" spans="1:26" s="491" customFormat="1" ht="14.25" customHeight="1">
      <c r="A21" s="38"/>
      <c r="B21" s="40"/>
      <c r="C21" s="936"/>
      <c r="D21" s="928"/>
      <c r="E21" s="95"/>
      <c r="F21" s="95"/>
      <c r="G21" s="928"/>
      <c r="H21" s="928"/>
      <c r="I21" s="95"/>
      <c r="J21" s="95"/>
      <c r="K21" s="95"/>
      <c r="L21" s="95"/>
      <c r="M21" s="95"/>
      <c r="N21" s="95"/>
      <c r="O21" s="95"/>
      <c r="P21" s="95"/>
      <c r="Q21" s="95"/>
      <c r="R21" s="836"/>
      <c r="S21" s="836"/>
      <c r="T21" s="95"/>
      <c r="U21" s="95"/>
      <c r="V21" s="836"/>
      <c r="W21" s="836"/>
      <c r="X21" s="938"/>
      <c r="Y21" s="42"/>
      <c r="Z21" s="38"/>
    </row>
    <row r="22" spans="1:26" s="491" customFormat="1" ht="14.25" customHeight="1">
      <c r="A22" s="38"/>
      <c r="B22" s="40"/>
      <c r="C22" s="936"/>
      <c r="D22" s="928"/>
      <c r="E22" s="95"/>
      <c r="F22" s="95"/>
      <c r="G22" s="928"/>
      <c r="H22" s="928"/>
      <c r="I22" s="95"/>
      <c r="J22" s="95"/>
      <c r="K22" s="95"/>
      <c r="L22" s="95"/>
      <c r="M22" s="95"/>
      <c r="N22" s="95"/>
      <c r="O22" s="95"/>
      <c r="P22" s="95"/>
      <c r="Q22" s="95"/>
      <c r="R22" s="836"/>
      <c r="S22" s="836"/>
      <c r="T22" s="95"/>
      <c r="U22" s="95"/>
      <c r="V22" s="836"/>
      <c r="W22" s="836"/>
      <c r="X22" s="938"/>
      <c r="Y22" s="42"/>
      <c r="Z22" s="38"/>
    </row>
    <row r="23" spans="1:26" s="491" customFormat="1" ht="14.25" customHeight="1">
      <c r="A23" s="38"/>
      <c r="B23" s="40"/>
      <c r="C23" s="936"/>
      <c r="D23" s="928"/>
      <c r="E23" s="95"/>
      <c r="F23" s="95"/>
      <c r="G23" s="928"/>
      <c r="H23" s="928"/>
      <c r="I23" s="95"/>
      <c r="J23" s="95"/>
      <c r="K23" s="95"/>
      <c r="L23" s="95"/>
      <c r="M23" s="95"/>
      <c r="N23" s="95"/>
      <c r="O23" s="95"/>
      <c r="P23" s="95"/>
      <c r="Q23" s="95"/>
      <c r="R23" s="836"/>
      <c r="S23" s="836"/>
      <c r="T23" s="95"/>
      <c r="U23" s="95"/>
      <c r="V23" s="836"/>
      <c r="W23" s="836"/>
      <c r="X23" s="938"/>
      <c r="Y23" s="42"/>
      <c r="Z23" s="38"/>
    </row>
    <row r="24" spans="1:26" s="491" customFormat="1" ht="14.25" customHeight="1">
      <c r="A24" s="38"/>
      <c r="B24" s="40"/>
      <c r="C24" s="936"/>
      <c r="D24" s="928"/>
      <c r="E24" s="95"/>
      <c r="F24" s="95"/>
      <c r="G24" s="928"/>
      <c r="H24" s="928"/>
      <c r="I24" s="95"/>
      <c r="J24" s="95"/>
      <c r="K24" s="95"/>
      <c r="L24" s="95"/>
      <c r="M24" s="95"/>
      <c r="N24" s="95"/>
      <c r="O24" s="95"/>
      <c r="P24" s="95"/>
      <c r="Q24" s="95"/>
      <c r="R24" s="836"/>
      <c r="S24" s="836"/>
      <c r="T24" s="95"/>
      <c r="U24" s="95"/>
      <c r="V24" s="836"/>
      <c r="W24" s="836"/>
      <c r="X24" s="938"/>
      <c r="Y24" s="42"/>
      <c r="Z24" s="38"/>
    </row>
    <row r="25" spans="1:26" s="491" customFormat="1" ht="14.25" customHeight="1">
      <c r="A25" s="38"/>
      <c r="B25" s="40"/>
      <c r="C25" s="936"/>
      <c r="D25" s="928"/>
      <c r="E25" s="95"/>
      <c r="F25" s="95"/>
      <c r="G25" s="928"/>
      <c r="H25" s="928"/>
      <c r="I25" s="95"/>
      <c r="J25" s="95"/>
      <c r="K25" s="95"/>
      <c r="L25" s="95"/>
      <c r="M25" s="95"/>
      <c r="N25" s="95"/>
      <c r="O25" s="95"/>
      <c r="P25" s="95"/>
      <c r="Q25" s="95"/>
      <c r="R25" s="836"/>
      <c r="S25" s="836"/>
      <c r="T25" s="95"/>
      <c r="U25" s="95"/>
      <c r="V25" s="836"/>
      <c r="W25" s="836"/>
      <c r="X25" s="938"/>
      <c r="Y25" s="42"/>
      <c r="Z25" s="38"/>
    </row>
    <row r="26" spans="1:26" s="491" customFormat="1" ht="14.25" customHeight="1">
      <c r="A26" s="38"/>
      <c r="B26" s="40"/>
      <c r="C26" s="936"/>
      <c r="D26" s="928"/>
      <c r="E26" s="95"/>
      <c r="F26" s="95"/>
      <c r="G26" s="928"/>
      <c r="H26" s="928"/>
      <c r="I26" s="95"/>
      <c r="J26" s="95"/>
      <c r="K26" s="95"/>
      <c r="L26" s="95"/>
      <c r="M26" s="95"/>
      <c r="N26" s="95"/>
      <c r="O26" s="95"/>
      <c r="P26" s="95"/>
      <c r="Q26" s="95"/>
      <c r="R26" s="836"/>
      <c r="S26" s="836"/>
      <c r="T26" s="95"/>
      <c r="U26" s="95"/>
      <c r="V26" s="836"/>
      <c r="W26" s="836"/>
      <c r="X26" s="938"/>
      <c r="Y26" s="42"/>
      <c r="Z26" s="38"/>
    </row>
    <row r="27" spans="1:26" s="533" customFormat="1" ht="14.25" customHeight="1" thickBot="1">
      <c r="A27" s="492"/>
      <c r="B27" s="493"/>
      <c r="C27" s="1235" t="s">
        <v>786</v>
      </c>
      <c r="D27" s="1236"/>
      <c r="E27" s="1236"/>
      <c r="F27" s="1236"/>
      <c r="G27" s="1236"/>
      <c r="H27" s="1236"/>
      <c r="I27" s="1237"/>
      <c r="J27" s="643"/>
      <c r="K27" s="643"/>
      <c r="L27" s="643"/>
      <c r="M27" s="643"/>
      <c r="N27" s="643"/>
      <c r="O27" s="643"/>
      <c r="P27" s="643"/>
      <c r="Q27" s="643"/>
      <c r="R27" s="937">
        <f>+SUM(R7:R26)</f>
        <v>0</v>
      </c>
      <c r="S27" s="937">
        <f>+SUM(S7:S26)</f>
        <v>0</v>
      </c>
      <c r="T27" s="643"/>
      <c r="U27" s="643"/>
      <c r="V27" s="937">
        <f>+SUM(V7:V26)</f>
        <v>0</v>
      </c>
      <c r="W27" s="937">
        <f>+SUM(W7:W26)</f>
        <v>0</v>
      </c>
      <c r="X27" s="939">
        <f>+SUM(X7:X26)</f>
        <v>0</v>
      </c>
      <c r="Y27" s="494"/>
      <c r="Z27" s="492"/>
    </row>
    <row r="28" spans="1:26" s="491" customFormat="1">
      <c r="A28" s="483"/>
      <c r="B28" s="484"/>
      <c r="C28" s="490"/>
      <c r="D28" s="490"/>
      <c r="E28" s="490"/>
      <c r="F28" s="490"/>
      <c r="G28" s="490"/>
      <c r="H28" s="490"/>
      <c r="I28" s="490"/>
      <c r="J28" s="490"/>
      <c r="K28" s="490"/>
      <c r="L28" s="490"/>
      <c r="M28" s="490"/>
      <c r="N28" s="490"/>
      <c r="O28" s="490"/>
      <c r="P28" s="490"/>
      <c r="Q28" s="490"/>
      <c r="R28" s="490"/>
      <c r="S28" s="490"/>
      <c r="T28" s="490"/>
      <c r="U28" s="490"/>
      <c r="V28" s="490"/>
      <c r="W28" s="490"/>
      <c r="X28" s="490"/>
      <c r="Y28" s="480"/>
      <c r="Z28" s="483"/>
    </row>
    <row r="29" spans="1:26" s="491" customFormat="1">
      <c r="A29" s="38"/>
      <c r="B29" s="40"/>
      <c r="D29" s="476" t="s">
        <v>1198</v>
      </c>
      <c r="E29" s="476"/>
      <c r="F29" s="476"/>
      <c r="G29" s="476"/>
      <c r="H29" s="476"/>
      <c r="I29" s="476"/>
      <c r="J29" s="476"/>
      <c r="K29" s="476"/>
      <c r="L29" s="490"/>
      <c r="M29" s="490"/>
      <c r="N29" s="490"/>
      <c r="O29" s="490"/>
      <c r="P29" s="490"/>
      <c r="Q29" s="490"/>
      <c r="R29" s="490"/>
      <c r="S29" s="490"/>
      <c r="T29" s="490"/>
      <c r="U29" s="490"/>
      <c r="V29" s="490"/>
      <c r="W29" s="490"/>
      <c r="X29" s="490"/>
      <c r="Y29" s="42"/>
      <c r="Z29" s="38"/>
    </row>
    <row r="30" spans="1:26" s="491" customFormat="1">
      <c r="A30" s="38"/>
      <c r="B30" s="40"/>
      <c r="D30" s="476" t="s">
        <v>1199</v>
      </c>
      <c r="E30" s="476"/>
      <c r="F30" s="476"/>
      <c r="G30" s="476"/>
      <c r="H30" s="476"/>
      <c r="I30" s="476"/>
      <c r="J30" s="476"/>
      <c r="K30" s="476"/>
      <c r="L30" s="490"/>
      <c r="M30" s="490"/>
      <c r="N30" s="490"/>
      <c r="O30" s="490"/>
      <c r="P30" s="490"/>
      <c r="Q30" s="490"/>
      <c r="R30" s="490"/>
      <c r="S30" s="490"/>
      <c r="T30" s="490"/>
      <c r="U30" s="490"/>
      <c r="V30" s="490"/>
      <c r="W30" s="490"/>
      <c r="X30" s="490"/>
      <c r="Y30" s="42"/>
      <c r="Z30" s="38"/>
    </row>
    <row r="31" spans="1:26" s="491" customFormat="1">
      <c r="A31" s="38"/>
      <c r="B31" s="40"/>
      <c r="D31" s="476" t="s">
        <v>1200</v>
      </c>
      <c r="E31" s="476"/>
      <c r="F31" s="476"/>
      <c r="G31" s="476"/>
      <c r="H31" s="476"/>
      <c r="I31" s="476"/>
      <c r="J31" s="476"/>
      <c r="K31" s="476"/>
      <c r="L31" s="490"/>
      <c r="M31" s="490"/>
      <c r="N31" s="490"/>
      <c r="O31" s="490"/>
      <c r="P31" s="490"/>
      <c r="Q31" s="490"/>
      <c r="R31" s="490"/>
      <c r="S31" s="490"/>
      <c r="T31" s="490"/>
      <c r="U31" s="490"/>
      <c r="V31" s="490"/>
      <c r="W31" s="490"/>
      <c r="X31" s="490"/>
      <c r="Y31" s="42"/>
      <c r="Z31" s="38"/>
    </row>
    <row r="32" spans="1:26" s="491" customFormat="1">
      <c r="A32" s="38"/>
      <c r="B32" s="40"/>
      <c r="D32" s="476" t="s">
        <v>1201</v>
      </c>
      <c r="E32" s="476"/>
      <c r="F32" s="476"/>
      <c r="G32" s="476"/>
      <c r="H32" s="476"/>
      <c r="I32" s="476"/>
      <c r="J32" s="476"/>
      <c r="K32" s="476"/>
      <c r="L32" s="490"/>
      <c r="M32" s="490"/>
      <c r="N32" s="490"/>
      <c r="O32" s="490"/>
      <c r="P32" s="490"/>
      <c r="Q32" s="490"/>
      <c r="R32" s="490"/>
      <c r="S32" s="490"/>
      <c r="T32" s="490"/>
      <c r="U32" s="490"/>
      <c r="V32" s="490"/>
      <c r="W32" s="490"/>
      <c r="X32" s="490"/>
      <c r="Y32" s="42"/>
      <c r="Z32" s="38"/>
    </row>
    <row r="33" spans="1:26" s="491" customFormat="1">
      <c r="A33" s="38"/>
      <c r="B33" s="40"/>
      <c r="D33" s="476" t="s">
        <v>1202</v>
      </c>
      <c r="E33" s="476"/>
      <c r="F33" s="476"/>
      <c r="G33" s="476"/>
      <c r="H33" s="476"/>
      <c r="I33" s="476"/>
      <c r="J33" s="476"/>
      <c r="K33" s="476"/>
      <c r="L33" s="490"/>
      <c r="M33" s="490"/>
      <c r="N33" s="490"/>
      <c r="O33" s="490"/>
      <c r="P33" s="490"/>
      <c r="Q33" s="490"/>
      <c r="R33" s="490"/>
      <c r="S33" s="490"/>
      <c r="T33" s="490"/>
      <c r="U33" s="490"/>
      <c r="V33" s="490"/>
      <c r="W33" s="490"/>
      <c r="X33" s="490"/>
      <c r="Y33" s="42"/>
      <c r="Z33" s="38"/>
    </row>
    <row r="34" spans="1:26" s="491" customFormat="1">
      <c r="A34" s="38"/>
      <c r="B34" s="40"/>
      <c r="D34" s="476" t="s">
        <v>1203</v>
      </c>
      <c r="E34" s="476"/>
      <c r="F34" s="476"/>
      <c r="G34" s="476"/>
      <c r="H34" s="476"/>
      <c r="I34" s="476"/>
      <c r="J34" s="476"/>
      <c r="K34" s="476"/>
      <c r="L34" s="490"/>
      <c r="M34" s="490"/>
      <c r="N34" s="490"/>
      <c r="O34" s="490"/>
      <c r="P34" s="490"/>
      <c r="Q34" s="490"/>
      <c r="R34" s="490"/>
      <c r="S34" s="490"/>
      <c r="T34" s="490"/>
      <c r="U34" s="490"/>
      <c r="V34" s="490"/>
      <c r="W34" s="490"/>
      <c r="X34" s="490"/>
      <c r="Y34" s="42"/>
      <c r="Z34" s="38"/>
    </row>
    <row r="35" spans="1:26" s="491" customFormat="1">
      <c r="A35" s="38"/>
      <c r="B35" s="40"/>
      <c r="D35" s="476" t="s">
        <v>1204</v>
      </c>
      <c r="E35" s="476"/>
      <c r="F35" s="476"/>
      <c r="G35" s="476"/>
      <c r="H35" s="476"/>
      <c r="I35" s="476"/>
      <c r="J35" s="476"/>
      <c r="K35" s="476"/>
      <c r="L35" s="490"/>
      <c r="M35" s="490"/>
      <c r="N35" s="490"/>
      <c r="O35" s="490"/>
      <c r="P35" s="490"/>
      <c r="Q35" s="490"/>
      <c r="R35" s="490"/>
      <c r="S35" s="490"/>
      <c r="T35" s="490"/>
      <c r="U35" s="490"/>
      <c r="V35" s="490"/>
      <c r="W35" s="490"/>
      <c r="X35" s="490"/>
      <c r="Y35" s="42"/>
      <c r="Z35" s="38"/>
    </row>
    <row r="36" spans="1:26" s="491" customFormat="1">
      <c r="A36" s="38"/>
      <c r="B36" s="40"/>
      <c r="D36" s="476"/>
      <c r="E36" s="476"/>
      <c r="F36" s="476"/>
      <c r="G36" s="476"/>
      <c r="H36" s="476"/>
      <c r="I36" s="476"/>
      <c r="J36" s="476"/>
      <c r="K36" s="476"/>
      <c r="L36" s="490"/>
      <c r="M36" s="490"/>
      <c r="N36" s="490"/>
      <c r="O36" s="490"/>
      <c r="P36" s="490"/>
      <c r="Q36" s="490"/>
      <c r="R36" s="490"/>
      <c r="S36" s="490"/>
      <c r="T36" s="490"/>
      <c r="U36" s="490"/>
      <c r="V36" s="490"/>
      <c r="W36" s="490"/>
      <c r="X36" s="495"/>
      <c r="Y36" s="42"/>
      <c r="Z36" s="38"/>
    </row>
    <row r="37" spans="1:26" ht="13.5" thickBot="1">
      <c r="A37" s="38"/>
      <c r="B37" s="60"/>
      <c r="C37" s="62"/>
      <c r="D37" s="62"/>
      <c r="E37" s="62"/>
      <c r="F37" s="62"/>
      <c r="G37" s="62"/>
      <c r="H37" s="62"/>
      <c r="I37" s="62"/>
      <c r="J37" s="62"/>
      <c r="K37" s="62"/>
      <c r="L37" s="62"/>
      <c r="M37" s="62"/>
      <c r="N37" s="62"/>
      <c r="O37" s="62"/>
      <c r="P37" s="62"/>
      <c r="Q37" s="62"/>
      <c r="R37" s="62"/>
      <c r="S37" s="62"/>
      <c r="T37" s="62"/>
      <c r="U37" s="62"/>
      <c r="V37" s="62"/>
      <c r="W37" s="62"/>
      <c r="X37" s="62"/>
      <c r="Y37" s="63"/>
      <c r="Z37" s="38"/>
    </row>
    <row r="38" spans="1:26">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sheetData>
  <mergeCells count="25">
    <mergeCell ref="U5:U6"/>
    <mergeCell ref="V5:V6"/>
    <mergeCell ref="W5:W6"/>
    <mergeCell ref="X5:X6"/>
    <mergeCell ref="R4:S4"/>
    <mergeCell ref="T4:U4"/>
    <mergeCell ref="V4:X4"/>
    <mergeCell ref="T5:T6"/>
    <mergeCell ref="R5:R6"/>
    <mergeCell ref="S5:S6"/>
    <mergeCell ref="L4:Q4"/>
    <mergeCell ref="C27:I27"/>
    <mergeCell ref="J5:J6"/>
    <mergeCell ref="K5:K6"/>
    <mergeCell ref="L5:N5"/>
    <mergeCell ref="O5:Q5"/>
    <mergeCell ref="C2:K2"/>
    <mergeCell ref="C4:C6"/>
    <mergeCell ref="D4:D6"/>
    <mergeCell ref="E4:E6"/>
    <mergeCell ref="F4:F6"/>
    <mergeCell ref="G4:G6"/>
    <mergeCell ref="H4:H6"/>
    <mergeCell ref="I4:I6"/>
    <mergeCell ref="J4:K4"/>
  </mergeCells>
  <pageMargins left="0.70866141732283472" right="0.70866141732283472" top="0.74803149606299213" bottom="0.74803149606299213" header="0.31496062992125984" footer="0.31496062992125984"/>
  <pageSetup paperSize="9" scale="89" fitToWidth="2" orientation="landscape" horizontalDpi="4294967295" verticalDpi="4294967295" r:id="rId1"/>
  <headerFooter>
    <oddFooter>&amp;R-27-</oddFooter>
  </headerFooter>
  <colBreaks count="1" manualBreakCount="1">
    <brk id="11" min="1" max="36"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pageSetUpPr fitToPage="1"/>
  </sheetPr>
  <dimension ref="A1:L22"/>
  <sheetViews>
    <sheetView workbookViewId="0">
      <selection activeCell="D47" sqref="D47"/>
    </sheetView>
  </sheetViews>
  <sheetFormatPr baseColWidth="10" defaultColWidth="11.42578125" defaultRowHeight="12.75"/>
  <cols>
    <col min="1" max="1" width="2.42578125" style="483" customWidth="1"/>
    <col min="2" max="2" width="1" style="483" customWidth="1"/>
    <col min="3" max="3" width="58.5703125" style="483" customWidth="1"/>
    <col min="4" max="10" width="11.42578125" style="483" customWidth="1"/>
    <col min="11" max="11" width="1" style="483" customWidth="1"/>
    <col min="12" max="12" width="2.42578125" style="483" customWidth="1"/>
    <col min="13" max="16384" width="11.42578125" style="483"/>
  </cols>
  <sheetData>
    <row r="1" spans="1:12" ht="13.5" thickBot="1">
      <c r="A1" s="38"/>
      <c r="B1" s="38"/>
      <c r="C1" s="38"/>
      <c r="D1" s="38"/>
      <c r="E1" s="38"/>
      <c r="F1" s="38"/>
      <c r="G1" s="38"/>
      <c r="H1" s="38"/>
      <c r="I1" s="38"/>
      <c r="J1" s="38"/>
      <c r="K1" s="38"/>
      <c r="L1" s="38"/>
    </row>
    <row r="2" spans="1:12" ht="33" customHeight="1" thickBot="1">
      <c r="A2" s="38"/>
      <c r="B2" s="1154" t="s">
        <v>1205</v>
      </c>
      <c r="C2" s="1155"/>
      <c r="D2" s="1155"/>
      <c r="E2" s="1155"/>
      <c r="F2" s="1155"/>
      <c r="G2" s="1155"/>
      <c r="H2" s="1155"/>
      <c r="I2" s="1155"/>
      <c r="J2" s="1143"/>
      <c r="K2" s="1144"/>
      <c r="L2" s="38"/>
    </row>
    <row r="3" spans="1:12" ht="13.5" thickBot="1">
      <c r="A3" s="38"/>
      <c r="B3" s="40"/>
      <c r="C3" s="41"/>
      <c r="D3" s="41"/>
      <c r="E3" s="41"/>
      <c r="F3" s="41"/>
      <c r="G3" s="41"/>
      <c r="H3" s="41"/>
      <c r="I3" s="41"/>
      <c r="J3" s="41"/>
      <c r="K3" s="42"/>
      <c r="L3" s="38"/>
    </row>
    <row r="4" spans="1:12" ht="12.75" customHeight="1" thickBot="1">
      <c r="A4" s="38"/>
      <c r="B4" s="40"/>
      <c r="C4" s="1240" t="s">
        <v>1206</v>
      </c>
      <c r="D4" s="1241" t="s">
        <v>1207</v>
      </c>
      <c r="E4" s="1241"/>
      <c r="F4" s="1241"/>
      <c r="G4" s="1241"/>
      <c r="H4" s="1241"/>
      <c r="I4" s="1241"/>
      <c r="J4" s="1241"/>
      <c r="K4" s="42"/>
      <c r="L4" s="38"/>
    </row>
    <row r="5" spans="1:12" ht="13.5" thickBot="1">
      <c r="A5" s="38"/>
      <c r="B5" s="40"/>
      <c r="C5" s="1240"/>
      <c r="D5" s="387" t="s">
        <v>1208</v>
      </c>
      <c r="E5" s="388" t="s">
        <v>1209</v>
      </c>
      <c r="F5" s="388" t="s">
        <v>1210</v>
      </c>
      <c r="G5" s="387" t="s">
        <v>1211</v>
      </c>
      <c r="H5" s="388" t="s">
        <v>1212</v>
      </c>
      <c r="I5" s="388" t="s">
        <v>1213</v>
      </c>
      <c r="J5" s="389" t="s">
        <v>786</v>
      </c>
      <c r="K5" s="42"/>
      <c r="L5" s="38"/>
    </row>
    <row r="6" spans="1:12" ht="14.25" customHeight="1">
      <c r="A6" s="38"/>
      <c r="B6" s="40"/>
      <c r="C6" s="390" t="s">
        <v>1214</v>
      </c>
      <c r="D6" s="95"/>
      <c r="E6" s="95"/>
      <c r="F6" s="95"/>
      <c r="G6" s="95"/>
      <c r="H6" s="95"/>
      <c r="I6" s="95"/>
      <c r="J6" s="641"/>
      <c r="K6" s="42"/>
      <c r="L6" s="38"/>
    </row>
    <row r="7" spans="1:12" ht="14.25" customHeight="1">
      <c r="A7" s="38"/>
      <c r="B7" s="40"/>
      <c r="C7" s="391" t="s">
        <v>1215</v>
      </c>
      <c r="D7" s="95"/>
      <c r="E7" s="95"/>
      <c r="F7" s="95"/>
      <c r="G7" s="95"/>
      <c r="H7" s="95"/>
      <c r="I7" s="95"/>
      <c r="J7" s="641">
        <f>SUM(D7:I7)</f>
        <v>0</v>
      </c>
      <c r="K7" s="42"/>
      <c r="L7" s="38"/>
    </row>
    <row r="8" spans="1:12" ht="14.25" customHeight="1">
      <c r="A8" s="38"/>
      <c r="B8" s="40"/>
      <c r="C8" s="391" t="s">
        <v>1216</v>
      </c>
      <c r="D8" s="95"/>
      <c r="E8" s="95"/>
      <c r="F8" s="95"/>
      <c r="G8" s="95"/>
      <c r="H8" s="95"/>
      <c r="I8" s="95"/>
      <c r="J8" s="641">
        <f t="shared" ref="J8:J20" si="0">SUM(D8:I8)</f>
        <v>0</v>
      </c>
      <c r="K8" s="42"/>
      <c r="L8" s="38"/>
    </row>
    <row r="9" spans="1:12" ht="14.25" customHeight="1">
      <c r="A9" s="38"/>
      <c r="B9" s="40"/>
      <c r="C9" s="392" t="s">
        <v>1217</v>
      </c>
      <c r="D9" s="95"/>
      <c r="E9" s="95"/>
      <c r="F9" s="95"/>
      <c r="G9" s="95"/>
      <c r="H9" s="95"/>
      <c r="I9" s="95"/>
      <c r="J9" s="641"/>
      <c r="K9" s="42"/>
      <c r="L9" s="38"/>
    </row>
    <row r="10" spans="1:12" ht="14.25" customHeight="1">
      <c r="A10" s="38"/>
      <c r="B10" s="40"/>
      <c r="C10" s="391" t="s">
        <v>1215</v>
      </c>
      <c r="D10" s="95"/>
      <c r="E10" s="95"/>
      <c r="F10" s="95"/>
      <c r="G10" s="95"/>
      <c r="H10" s="95"/>
      <c r="I10" s="95"/>
      <c r="J10" s="641">
        <f t="shared" si="0"/>
        <v>0</v>
      </c>
      <c r="K10" s="42"/>
      <c r="L10" s="38"/>
    </row>
    <row r="11" spans="1:12" ht="14.25" customHeight="1">
      <c r="A11" s="38"/>
      <c r="B11" s="40"/>
      <c r="C11" s="391" t="s">
        <v>1216</v>
      </c>
      <c r="D11" s="95"/>
      <c r="E11" s="95"/>
      <c r="F11" s="95"/>
      <c r="G11" s="95"/>
      <c r="H11" s="95"/>
      <c r="I11" s="95"/>
      <c r="J11" s="641">
        <f t="shared" si="0"/>
        <v>0</v>
      </c>
      <c r="K11" s="42"/>
      <c r="L11" s="38"/>
    </row>
    <row r="12" spans="1:12" ht="14.25" customHeight="1">
      <c r="A12" s="38"/>
      <c r="B12" s="40"/>
      <c r="C12" s="392" t="s">
        <v>1218</v>
      </c>
      <c r="D12" s="95"/>
      <c r="E12" s="95"/>
      <c r="F12" s="95"/>
      <c r="G12" s="95"/>
      <c r="H12" s="95"/>
      <c r="I12" s="95"/>
      <c r="J12" s="641"/>
      <c r="K12" s="42"/>
      <c r="L12" s="38"/>
    </row>
    <row r="13" spans="1:12" ht="14.25" customHeight="1">
      <c r="A13" s="38"/>
      <c r="B13" s="40"/>
      <c r="C13" s="391" t="s">
        <v>1215</v>
      </c>
      <c r="D13" s="95"/>
      <c r="E13" s="95"/>
      <c r="F13" s="95"/>
      <c r="G13" s="95"/>
      <c r="H13" s="95"/>
      <c r="I13" s="95"/>
      <c r="J13" s="641">
        <f t="shared" si="0"/>
        <v>0</v>
      </c>
      <c r="K13" s="42"/>
      <c r="L13" s="38"/>
    </row>
    <row r="14" spans="1:12" ht="14.25" customHeight="1">
      <c r="A14" s="38"/>
      <c r="B14" s="40"/>
      <c r="C14" s="391" t="s">
        <v>1216</v>
      </c>
      <c r="D14" s="95"/>
      <c r="E14" s="95"/>
      <c r="F14" s="95"/>
      <c r="G14" s="95"/>
      <c r="H14" s="95"/>
      <c r="I14" s="95"/>
      <c r="J14" s="641">
        <f t="shared" si="0"/>
        <v>0</v>
      </c>
      <c r="K14" s="42"/>
      <c r="L14" s="38"/>
    </row>
    <row r="15" spans="1:12" ht="14.25" customHeight="1">
      <c r="A15" s="38"/>
      <c r="B15" s="40"/>
      <c r="C15" s="392" t="s">
        <v>1219</v>
      </c>
      <c r="D15" s="95"/>
      <c r="E15" s="95"/>
      <c r="F15" s="95"/>
      <c r="G15" s="95"/>
      <c r="H15" s="95"/>
      <c r="I15" s="95"/>
      <c r="J15" s="641"/>
      <c r="K15" s="42"/>
      <c r="L15" s="38"/>
    </row>
    <row r="16" spans="1:12" ht="14.25" customHeight="1">
      <c r="A16" s="38"/>
      <c r="B16" s="40"/>
      <c r="C16" s="391" t="s">
        <v>1215</v>
      </c>
      <c r="D16" s="95"/>
      <c r="E16" s="95"/>
      <c r="F16" s="95"/>
      <c r="G16" s="95"/>
      <c r="H16" s="95"/>
      <c r="I16" s="95"/>
      <c r="J16" s="641">
        <f t="shared" si="0"/>
        <v>0</v>
      </c>
      <c r="K16" s="42"/>
      <c r="L16" s="38"/>
    </row>
    <row r="17" spans="1:12" ht="14.25" customHeight="1" thickBot="1">
      <c r="A17" s="38"/>
      <c r="B17" s="40"/>
      <c r="C17" s="391" t="s">
        <v>1216</v>
      </c>
      <c r="D17" s="106"/>
      <c r="E17" s="106"/>
      <c r="F17" s="106"/>
      <c r="G17" s="106"/>
      <c r="H17" s="106"/>
      <c r="I17" s="106"/>
      <c r="J17" s="645">
        <f t="shared" si="0"/>
        <v>0</v>
      </c>
      <c r="K17" s="42"/>
      <c r="L17" s="38"/>
    </row>
    <row r="18" spans="1:12" ht="14.25" customHeight="1">
      <c r="A18" s="38"/>
      <c r="B18" s="40"/>
      <c r="C18" s="646" t="s">
        <v>1220</v>
      </c>
      <c r="D18" s="647"/>
      <c r="E18" s="647"/>
      <c r="F18" s="647"/>
      <c r="G18" s="647"/>
      <c r="H18" s="647"/>
      <c r="I18" s="647"/>
      <c r="J18" s="648"/>
      <c r="K18" s="42"/>
      <c r="L18" s="38"/>
    </row>
    <row r="19" spans="1:12" ht="14.25" customHeight="1">
      <c r="A19" s="38"/>
      <c r="B19" s="40"/>
      <c r="C19" s="639" t="s">
        <v>1215</v>
      </c>
      <c r="D19" s="642">
        <f t="shared" ref="D19:I20" si="1">+D7+D10+D13+D16</f>
        <v>0</v>
      </c>
      <c r="E19" s="642">
        <f t="shared" si="1"/>
        <v>0</v>
      </c>
      <c r="F19" s="642">
        <f t="shared" si="1"/>
        <v>0</v>
      </c>
      <c r="G19" s="642">
        <f t="shared" si="1"/>
        <v>0</v>
      </c>
      <c r="H19" s="642">
        <f t="shared" si="1"/>
        <v>0</v>
      </c>
      <c r="I19" s="642">
        <f t="shared" si="1"/>
        <v>0</v>
      </c>
      <c r="J19" s="641">
        <f t="shared" si="0"/>
        <v>0</v>
      </c>
      <c r="K19" s="42"/>
      <c r="L19" s="38"/>
    </row>
    <row r="20" spans="1:12" ht="14.25" customHeight="1" thickBot="1">
      <c r="A20" s="38"/>
      <c r="B20" s="40"/>
      <c r="C20" s="640" t="s">
        <v>1216</v>
      </c>
      <c r="D20" s="643">
        <f t="shared" si="1"/>
        <v>0</v>
      </c>
      <c r="E20" s="643">
        <f t="shared" si="1"/>
        <v>0</v>
      </c>
      <c r="F20" s="643">
        <f t="shared" si="1"/>
        <v>0</v>
      </c>
      <c r="G20" s="643">
        <f t="shared" si="1"/>
        <v>0</v>
      </c>
      <c r="H20" s="643">
        <f t="shared" si="1"/>
        <v>0</v>
      </c>
      <c r="I20" s="643">
        <f t="shared" si="1"/>
        <v>0</v>
      </c>
      <c r="J20" s="644">
        <f t="shared" si="0"/>
        <v>0</v>
      </c>
      <c r="K20" s="42"/>
      <c r="L20" s="38"/>
    </row>
    <row r="21" spans="1:12" ht="14.25" customHeight="1" thickBot="1">
      <c r="A21" s="38"/>
      <c r="B21" s="60"/>
      <c r="C21" s="62"/>
      <c r="D21" s="62"/>
      <c r="E21" s="62"/>
      <c r="F21" s="62"/>
      <c r="G21" s="62"/>
      <c r="H21" s="62"/>
      <c r="I21" s="62"/>
      <c r="J21" s="62"/>
      <c r="K21" s="63"/>
      <c r="L21" s="38"/>
    </row>
    <row r="22" spans="1:12">
      <c r="A22" s="38"/>
      <c r="B22" s="38"/>
      <c r="C22" s="38"/>
      <c r="D22" s="38"/>
      <c r="E22" s="38"/>
      <c r="F22" s="38"/>
      <c r="G22" s="38"/>
      <c r="H22" s="38"/>
      <c r="I22" s="38"/>
      <c r="J22" s="38"/>
      <c r="K22" s="38"/>
      <c r="L22" s="38"/>
    </row>
  </sheetData>
  <mergeCells count="3">
    <mergeCell ref="C4:C5"/>
    <mergeCell ref="D4:J4"/>
    <mergeCell ref="B2:K2"/>
  </mergeCells>
  <printOptions horizontalCentered="1" verticalCentered="1"/>
  <pageMargins left="0.70866141732283472" right="0.70866141732283472" top="0.74803149606299213" bottom="0.74803149606299213" header="0.31496062992125984" footer="0.31496062992125984"/>
  <pageSetup paperSize="9" scale="95" orientation="landscape" horizontalDpi="4294967295" verticalDpi="4294967295" r:id="rId1"/>
  <headerFooter>
    <oddFooter>&amp;R-28-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B1:N37"/>
  <sheetViews>
    <sheetView zoomScaleNormal="100" zoomScaleSheetLayoutView="100" workbookViewId="0">
      <selection activeCell="J24" sqref="J24"/>
    </sheetView>
  </sheetViews>
  <sheetFormatPr baseColWidth="10" defaultColWidth="11.42578125" defaultRowHeight="12.75"/>
  <cols>
    <col min="1" max="1" width="1.140625" style="38" customWidth="1"/>
    <col min="2" max="2" width="1" style="38" customWidth="1"/>
    <col min="3" max="3" width="7.140625" style="393" customWidth="1"/>
    <col min="4" max="4" width="58.7109375" style="394" customWidth="1"/>
    <col min="5" max="12" width="11.7109375" style="394" customWidth="1"/>
    <col min="13" max="13" width="11.85546875" style="394" customWidth="1"/>
    <col min="14" max="14" width="1" style="38" customWidth="1"/>
    <col min="15" max="15" width="1.28515625" style="38" customWidth="1"/>
    <col min="16" max="16384" width="11.42578125" style="38"/>
  </cols>
  <sheetData>
    <row r="1" spans="2:14" ht="7.5" customHeight="1" thickBot="1"/>
    <row r="2" spans="2:14" ht="33" customHeight="1" thickBot="1">
      <c r="B2" s="1154" t="s">
        <v>1221</v>
      </c>
      <c r="C2" s="1155"/>
      <c r="D2" s="1155"/>
      <c r="E2" s="1155"/>
      <c r="F2" s="1155"/>
      <c r="G2" s="1155"/>
      <c r="H2" s="1155"/>
      <c r="I2" s="1155"/>
      <c r="J2" s="1155"/>
      <c r="K2" s="1155"/>
      <c r="L2" s="1155"/>
      <c r="M2" s="1155"/>
      <c r="N2" s="1156"/>
    </row>
    <row r="3" spans="2:14">
      <c r="B3" s="40"/>
      <c r="C3" s="140"/>
      <c r="D3" s="141"/>
      <c r="E3" s="141"/>
      <c r="F3" s="141"/>
      <c r="G3" s="141"/>
      <c r="H3" s="141"/>
      <c r="I3" s="141"/>
      <c r="J3" s="141"/>
      <c r="K3" s="41"/>
      <c r="L3" s="41"/>
      <c r="M3" s="41"/>
      <c r="N3" s="42"/>
    </row>
    <row r="4" spans="2:14">
      <c r="B4" s="40"/>
      <c r="C4" s="140"/>
      <c r="D4" s="141"/>
      <c r="E4" s="1242" t="s">
        <v>1222</v>
      </c>
      <c r="F4" s="1242" t="s">
        <v>758</v>
      </c>
      <c r="G4" s="1242" t="s">
        <v>1223</v>
      </c>
      <c r="H4" s="1242" t="s">
        <v>786</v>
      </c>
      <c r="I4" s="1242" t="s">
        <v>1224</v>
      </c>
      <c r="J4" s="1242" t="s">
        <v>1225</v>
      </c>
      <c r="K4" s="1242" t="s">
        <v>760</v>
      </c>
      <c r="L4" s="1242"/>
      <c r="M4" s="1243" t="s">
        <v>1226</v>
      </c>
      <c r="N4" s="42"/>
    </row>
    <row r="5" spans="2:14" ht="51" customHeight="1">
      <c r="B5" s="40"/>
      <c r="C5" s="1244" t="s">
        <v>1227</v>
      </c>
      <c r="D5" s="1244"/>
      <c r="E5" s="1242"/>
      <c r="F5" s="1242"/>
      <c r="G5" s="1242"/>
      <c r="H5" s="1242"/>
      <c r="I5" s="1242"/>
      <c r="J5" s="1242"/>
      <c r="K5" s="1062" t="s">
        <v>789</v>
      </c>
      <c r="L5" s="395" t="s">
        <v>1228</v>
      </c>
      <c r="M5" s="1243"/>
      <c r="N5" s="42"/>
    </row>
    <row r="6" spans="2:14" ht="9.75" customHeight="1">
      <c r="B6" s="40"/>
      <c r="E6" s="396"/>
      <c r="F6" s="396"/>
      <c r="G6" s="396"/>
      <c r="H6" s="396"/>
      <c r="I6" s="396"/>
      <c r="J6" s="396"/>
      <c r="K6" s="396"/>
      <c r="L6" s="396"/>
      <c r="M6" s="1061"/>
      <c r="N6" s="42"/>
    </row>
    <row r="7" spans="2:14">
      <c r="B7" s="40"/>
      <c r="C7" s="397" t="s">
        <v>1229</v>
      </c>
      <c r="D7" s="126"/>
      <c r="E7" s="124" t="s">
        <v>726</v>
      </c>
      <c r="F7" s="124" t="s">
        <v>727</v>
      </c>
      <c r="G7" s="124" t="s">
        <v>728</v>
      </c>
      <c r="H7" s="124" t="s">
        <v>1230</v>
      </c>
      <c r="I7" s="124"/>
      <c r="J7" s="124" t="s">
        <v>1231</v>
      </c>
      <c r="K7" s="124" t="s">
        <v>1232</v>
      </c>
      <c r="L7" s="125" t="s">
        <v>1233</v>
      </c>
      <c r="M7" s="126"/>
      <c r="N7" s="42"/>
    </row>
    <row r="8" spans="2:14" ht="12.75" customHeight="1">
      <c r="B8" s="40"/>
      <c r="C8" s="142">
        <v>601</v>
      </c>
      <c r="D8" s="398" t="s">
        <v>1234</v>
      </c>
      <c r="E8" s="120"/>
      <c r="F8" s="120"/>
      <c r="G8" s="120"/>
      <c r="H8" s="143">
        <f>F8+G8</f>
        <v>0</v>
      </c>
      <c r="I8" s="120"/>
      <c r="J8" s="120"/>
      <c r="K8" s="143">
        <f>J8-H8</f>
        <v>0</v>
      </c>
      <c r="L8" s="144" t="str">
        <f>IF(H8=0,"",K8/H8)</f>
        <v/>
      </c>
      <c r="M8" s="120"/>
      <c r="N8" s="42"/>
    </row>
    <row r="9" spans="2:14">
      <c r="B9" s="40"/>
      <c r="C9" s="399">
        <v>602</v>
      </c>
      <c r="D9" s="398" t="s">
        <v>1235</v>
      </c>
      <c r="E9" s="453"/>
      <c r="F9" s="453"/>
      <c r="G9" s="453"/>
      <c r="H9" s="143">
        <f t="shared" ref="H9:H14" si="0">F9+G9</f>
        <v>0</v>
      </c>
      <c r="I9" s="120"/>
      <c r="J9" s="453"/>
      <c r="K9" s="143">
        <f t="shared" ref="K9:K14" si="1">J9-H9</f>
        <v>0</v>
      </c>
      <c r="L9" s="144" t="str">
        <f t="shared" ref="L9:L14" si="2">IF(H9=0,"",K9/H9)</f>
        <v/>
      </c>
      <c r="M9" s="120"/>
      <c r="N9" s="42"/>
    </row>
    <row r="10" spans="2:14">
      <c r="B10" s="40"/>
      <c r="C10" s="142">
        <v>603</v>
      </c>
      <c r="D10" s="398" t="s">
        <v>1236</v>
      </c>
      <c r="E10" s="120"/>
      <c r="F10" s="120"/>
      <c r="G10" s="120"/>
      <c r="H10" s="143">
        <f t="shared" si="0"/>
        <v>0</v>
      </c>
      <c r="I10" s="120"/>
      <c r="J10" s="120"/>
      <c r="K10" s="143">
        <f t="shared" si="1"/>
        <v>0</v>
      </c>
      <c r="L10" s="144" t="str">
        <f t="shared" si="2"/>
        <v/>
      </c>
      <c r="M10" s="120"/>
      <c r="N10" s="42"/>
    </row>
    <row r="11" spans="2:14">
      <c r="B11" s="40"/>
      <c r="C11" s="142">
        <v>606</v>
      </c>
      <c r="D11" s="398" t="s">
        <v>1237</v>
      </c>
      <c r="E11" s="120"/>
      <c r="F11" s="120"/>
      <c r="G11" s="120"/>
      <c r="H11" s="143">
        <f t="shared" si="0"/>
        <v>0</v>
      </c>
      <c r="I11" s="120"/>
      <c r="J11" s="120"/>
      <c r="K11" s="143">
        <f t="shared" si="1"/>
        <v>0</v>
      </c>
      <c r="L11" s="144" t="str">
        <f t="shared" si="2"/>
        <v/>
      </c>
      <c r="M11" s="120"/>
      <c r="N11" s="42"/>
    </row>
    <row r="12" spans="2:14">
      <c r="B12" s="40"/>
      <c r="C12" s="142">
        <v>607</v>
      </c>
      <c r="D12" s="398" t="s">
        <v>1238</v>
      </c>
      <c r="E12" s="120"/>
      <c r="F12" s="120"/>
      <c r="G12" s="120"/>
      <c r="H12" s="143">
        <f t="shared" si="0"/>
        <v>0</v>
      </c>
      <c r="I12" s="120"/>
      <c r="J12" s="120"/>
      <c r="K12" s="143">
        <f t="shared" si="1"/>
        <v>0</v>
      </c>
      <c r="L12" s="144" t="str">
        <f t="shared" si="2"/>
        <v/>
      </c>
      <c r="M12" s="120"/>
      <c r="N12" s="42"/>
    </row>
    <row r="13" spans="2:14">
      <c r="B13" s="40"/>
      <c r="C13" s="142">
        <v>709</v>
      </c>
      <c r="D13" s="398" t="s">
        <v>1239</v>
      </c>
      <c r="E13" s="120"/>
      <c r="F13" s="120"/>
      <c r="G13" s="120"/>
      <c r="H13" s="143">
        <f t="shared" si="0"/>
        <v>0</v>
      </c>
      <c r="I13" s="120"/>
      <c r="J13" s="120"/>
      <c r="K13" s="143">
        <f t="shared" si="1"/>
        <v>0</v>
      </c>
      <c r="L13" s="144" t="str">
        <f t="shared" si="2"/>
        <v/>
      </c>
      <c r="M13" s="120"/>
      <c r="N13" s="42"/>
    </row>
    <row r="14" spans="2:14" ht="13.5" customHeight="1">
      <c r="B14" s="40"/>
      <c r="C14" s="142">
        <v>713</v>
      </c>
      <c r="D14" s="398" t="s">
        <v>1240</v>
      </c>
      <c r="E14" s="120"/>
      <c r="F14" s="120"/>
      <c r="G14" s="120"/>
      <c r="H14" s="143">
        <f t="shared" si="0"/>
        <v>0</v>
      </c>
      <c r="I14" s="120"/>
      <c r="J14" s="120"/>
      <c r="K14" s="143">
        <f t="shared" si="1"/>
        <v>0</v>
      </c>
      <c r="L14" s="144" t="str">
        <f t="shared" si="2"/>
        <v/>
      </c>
      <c r="M14" s="120"/>
      <c r="N14" s="42"/>
    </row>
    <row r="15" spans="2:14">
      <c r="B15" s="40"/>
      <c r="C15" s="142"/>
      <c r="D15" s="400"/>
      <c r="E15" s="150"/>
      <c r="F15" s="150"/>
      <c r="G15" s="150"/>
      <c r="H15" s="150"/>
      <c r="I15" s="150"/>
      <c r="J15" s="150"/>
      <c r="K15" s="150"/>
      <c r="L15" s="401"/>
      <c r="M15" s="136"/>
      <c r="N15" s="42"/>
    </row>
    <row r="16" spans="2:14">
      <c r="B16" s="40"/>
      <c r="C16" s="397" t="s">
        <v>1241</v>
      </c>
      <c r="D16" s="400"/>
      <c r="E16" s="150"/>
      <c r="F16" s="150"/>
      <c r="G16" s="150"/>
      <c r="H16" s="150"/>
      <c r="I16" s="150"/>
      <c r="J16" s="150"/>
      <c r="K16" s="150"/>
      <c r="L16" s="401"/>
      <c r="M16" s="136"/>
      <c r="N16" s="42"/>
    </row>
    <row r="17" spans="2:14">
      <c r="B17" s="40"/>
      <c r="C17" s="142">
        <v>6111</v>
      </c>
      <c r="D17" s="398" t="s">
        <v>1242</v>
      </c>
      <c r="E17" s="454"/>
      <c r="F17" s="454"/>
      <c r="G17" s="454"/>
      <c r="H17" s="147">
        <f>F17+G17</f>
        <v>0</v>
      </c>
      <c r="I17" s="454"/>
      <c r="J17" s="454"/>
      <c r="K17" s="143">
        <f>J17-H17</f>
        <v>0</v>
      </c>
      <c r="L17" s="144" t="str">
        <f>IF(H17=0,"",K17/H17)</f>
        <v/>
      </c>
      <c r="M17" s="120"/>
      <c r="N17" s="42"/>
    </row>
    <row r="18" spans="2:14">
      <c r="B18" s="40"/>
      <c r="C18" s="142">
        <v>6112</v>
      </c>
      <c r="D18" s="398" t="s">
        <v>1243</v>
      </c>
      <c r="E18" s="120"/>
      <c r="F18" s="120"/>
      <c r="G18" s="120"/>
      <c r="H18" s="143">
        <f>F18+G18</f>
        <v>0</v>
      </c>
      <c r="I18" s="120"/>
      <c r="J18" s="120"/>
      <c r="K18" s="143">
        <f>J18-H18</f>
        <v>0</v>
      </c>
      <c r="L18" s="144" t="str">
        <f>IF(H18=0,"",K18/H18)</f>
        <v/>
      </c>
      <c r="M18" s="120"/>
      <c r="N18" s="42"/>
    </row>
    <row r="19" spans="2:14">
      <c r="B19" s="40"/>
      <c r="C19" s="142">
        <v>6118</v>
      </c>
      <c r="D19" s="398" t="s">
        <v>1244</v>
      </c>
      <c r="E19" s="120"/>
      <c r="F19" s="120"/>
      <c r="G19" s="120"/>
      <c r="H19" s="143">
        <f>F19+G19</f>
        <v>0</v>
      </c>
      <c r="I19" s="120"/>
      <c r="J19" s="120"/>
      <c r="K19" s="143">
        <f>J19-H19</f>
        <v>0</v>
      </c>
      <c r="L19" s="144" t="str">
        <f>IF(H19=0,"",K19/H19)</f>
        <v/>
      </c>
      <c r="M19" s="120"/>
      <c r="N19" s="42"/>
    </row>
    <row r="20" spans="2:14">
      <c r="B20" s="40"/>
      <c r="C20" s="402" t="s">
        <v>1245</v>
      </c>
      <c r="D20" s="400" t="s">
        <v>1245</v>
      </c>
      <c r="E20" s="150"/>
      <c r="F20" s="150"/>
      <c r="G20" s="150"/>
      <c r="H20" s="150"/>
      <c r="I20" s="150"/>
      <c r="J20" s="150"/>
      <c r="K20" s="150"/>
      <c r="L20" s="401"/>
      <c r="M20" s="150"/>
      <c r="N20" s="42"/>
    </row>
    <row r="21" spans="2:14">
      <c r="B21" s="40"/>
      <c r="C21" s="403" t="s">
        <v>1246</v>
      </c>
      <c r="D21" s="404"/>
      <c r="E21" s="405"/>
      <c r="F21" s="405"/>
      <c r="G21" s="405"/>
      <c r="H21" s="405"/>
      <c r="I21" s="405"/>
      <c r="J21" s="405"/>
      <c r="K21" s="150"/>
      <c r="L21" s="401"/>
      <c r="M21" s="152"/>
      <c r="N21" s="42"/>
    </row>
    <row r="22" spans="2:14">
      <c r="B22" s="40"/>
      <c r="C22" s="145">
        <v>6241</v>
      </c>
      <c r="D22" s="406" t="s">
        <v>1247</v>
      </c>
      <c r="E22" s="121"/>
      <c r="F22" s="121"/>
      <c r="G22" s="121"/>
      <c r="H22" s="407">
        <f t="shared" ref="H22:H33" si="3">F22+G22</f>
        <v>0</v>
      </c>
      <c r="I22" s="121"/>
      <c r="J22" s="121"/>
      <c r="K22" s="143">
        <f t="shared" ref="K22:K33" si="4">J22-H22</f>
        <v>0</v>
      </c>
      <c r="L22" s="144" t="str">
        <f t="shared" ref="L22:L33" si="5">IF(H22=0,"",K22/H22)</f>
        <v/>
      </c>
      <c r="M22" s="455"/>
      <c r="N22" s="42"/>
    </row>
    <row r="23" spans="2:14">
      <c r="B23" s="40"/>
      <c r="C23" s="408" t="s">
        <v>1248</v>
      </c>
      <c r="D23" s="406" t="s">
        <v>1249</v>
      </c>
      <c r="E23" s="121"/>
      <c r="F23" s="121"/>
      <c r="G23" s="121"/>
      <c r="H23" s="407">
        <f t="shared" si="3"/>
        <v>0</v>
      </c>
      <c r="I23" s="121"/>
      <c r="J23" s="121"/>
      <c r="K23" s="143">
        <f t="shared" si="4"/>
        <v>0</v>
      </c>
      <c r="L23" s="144" t="str">
        <f t="shared" si="5"/>
        <v/>
      </c>
      <c r="M23" s="120"/>
      <c r="N23" s="42"/>
    </row>
    <row r="24" spans="2:14">
      <c r="B24" s="40"/>
      <c r="C24" s="145">
        <v>6247</v>
      </c>
      <c r="D24" s="406" t="s">
        <v>1250</v>
      </c>
      <c r="E24" s="121"/>
      <c r="F24" s="121"/>
      <c r="G24" s="121"/>
      <c r="H24" s="407">
        <f t="shared" si="3"/>
        <v>0</v>
      </c>
      <c r="I24" s="121"/>
      <c r="J24" s="121"/>
      <c r="K24" s="143">
        <f t="shared" si="4"/>
        <v>0</v>
      </c>
      <c r="L24" s="144" t="str">
        <f t="shared" si="5"/>
        <v/>
      </c>
      <c r="M24" s="120"/>
      <c r="N24" s="42"/>
    </row>
    <row r="25" spans="2:14">
      <c r="B25" s="40"/>
      <c r="C25" s="145">
        <v>6248</v>
      </c>
      <c r="D25" s="406" t="s">
        <v>1251</v>
      </c>
      <c r="E25" s="121"/>
      <c r="F25" s="121"/>
      <c r="G25" s="121"/>
      <c r="H25" s="407">
        <f t="shared" si="3"/>
        <v>0</v>
      </c>
      <c r="I25" s="121"/>
      <c r="J25" s="121"/>
      <c r="K25" s="143">
        <f t="shared" si="4"/>
        <v>0</v>
      </c>
      <c r="L25" s="144" t="str">
        <f t="shared" si="5"/>
        <v/>
      </c>
      <c r="M25" s="120"/>
      <c r="N25" s="42"/>
    </row>
    <row r="26" spans="2:14">
      <c r="B26" s="40"/>
      <c r="C26" s="145">
        <v>625</v>
      </c>
      <c r="D26" s="406" t="s">
        <v>1252</v>
      </c>
      <c r="E26" s="121"/>
      <c r="F26" s="121"/>
      <c r="G26" s="121"/>
      <c r="H26" s="407">
        <f t="shared" si="3"/>
        <v>0</v>
      </c>
      <c r="I26" s="121"/>
      <c r="J26" s="121"/>
      <c r="K26" s="143">
        <f t="shared" si="4"/>
        <v>0</v>
      </c>
      <c r="L26" s="144" t="str">
        <f t="shared" si="5"/>
        <v/>
      </c>
      <c r="M26" s="120"/>
      <c r="N26" s="42"/>
    </row>
    <row r="27" spans="2:14">
      <c r="B27" s="40"/>
      <c r="C27" s="145">
        <v>626</v>
      </c>
      <c r="D27" s="406" t="s">
        <v>1253</v>
      </c>
      <c r="E27" s="121"/>
      <c r="F27" s="121"/>
      <c r="G27" s="121"/>
      <c r="H27" s="407">
        <f t="shared" si="3"/>
        <v>0</v>
      </c>
      <c r="I27" s="121"/>
      <c r="J27" s="121"/>
      <c r="K27" s="143">
        <f t="shared" si="4"/>
        <v>0</v>
      </c>
      <c r="L27" s="144" t="str">
        <f t="shared" si="5"/>
        <v/>
      </c>
      <c r="M27" s="120"/>
      <c r="N27" s="42"/>
    </row>
    <row r="28" spans="2:14">
      <c r="B28" s="40"/>
      <c r="C28" s="145">
        <v>6281</v>
      </c>
      <c r="D28" s="406" t="s">
        <v>1254</v>
      </c>
      <c r="E28" s="121"/>
      <c r="F28" s="121"/>
      <c r="G28" s="121"/>
      <c r="H28" s="407">
        <f t="shared" si="3"/>
        <v>0</v>
      </c>
      <c r="I28" s="121"/>
      <c r="J28" s="121"/>
      <c r="K28" s="143">
        <f t="shared" si="4"/>
        <v>0</v>
      </c>
      <c r="L28" s="144" t="str">
        <f t="shared" si="5"/>
        <v/>
      </c>
      <c r="M28" s="120"/>
      <c r="N28" s="42"/>
    </row>
    <row r="29" spans="2:14">
      <c r="B29" s="40"/>
      <c r="C29" s="145">
        <v>6282</v>
      </c>
      <c r="D29" s="406" t="s">
        <v>1255</v>
      </c>
      <c r="E29" s="121"/>
      <c r="F29" s="121"/>
      <c r="G29" s="121"/>
      <c r="H29" s="407">
        <f t="shared" si="3"/>
        <v>0</v>
      </c>
      <c r="I29" s="121"/>
      <c r="J29" s="121"/>
      <c r="K29" s="143">
        <f t="shared" si="4"/>
        <v>0</v>
      </c>
      <c r="L29" s="144" t="str">
        <f t="shared" si="5"/>
        <v/>
      </c>
      <c r="M29" s="120"/>
      <c r="N29" s="42"/>
    </row>
    <row r="30" spans="2:14">
      <c r="B30" s="40"/>
      <c r="C30" s="145">
        <v>6283</v>
      </c>
      <c r="D30" s="406" t="s">
        <v>1256</v>
      </c>
      <c r="E30" s="121"/>
      <c r="F30" s="121"/>
      <c r="G30" s="121"/>
      <c r="H30" s="407">
        <f t="shared" si="3"/>
        <v>0</v>
      </c>
      <c r="I30" s="121"/>
      <c r="J30" s="121"/>
      <c r="K30" s="143">
        <f t="shared" si="4"/>
        <v>0</v>
      </c>
      <c r="L30" s="144" t="str">
        <f t="shared" si="5"/>
        <v/>
      </c>
      <c r="M30" s="120"/>
      <c r="N30" s="42"/>
    </row>
    <row r="31" spans="2:14">
      <c r="B31" s="40"/>
      <c r="C31" s="145">
        <v>6284</v>
      </c>
      <c r="D31" s="406" t="s">
        <v>1257</v>
      </c>
      <c r="E31" s="121"/>
      <c r="F31" s="121"/>
      <c r="G31" s="121"/>
      <c r="H31" s="407">
        <f t="shared" si="3"/>
        <v>0</v>
      </c>
      <c r="I31" s="121"/>
      <c r="J31" s="121"/>
      <c r="K31" s="143">
        <f t="shared" si="4"/>
        <v>0</v>
      </c>
      <c r="L31" s="144" t="str">
        <f t="shared" si="5"/>
        <v/>
      </c>
      <c r="M31" s="120"/>
      <c r="N31" s="42"/>
    </row>
    <row r="32" spans="2:14">
      <c r="B32" s="40"/>
      <c r="C32" s="145">
        <v>6287</v>
      </c>
      <c r="D32" s="406" t="s">
        <v>1258</v>
      </c>
      <c r="E32" s="121"/>
      <c r="F32" s="121"/>
      <c r="G32" s="121"/>
      <c r="H32" s="407">
        <f t="shared" si="3"/>
        <v>0</v>
      </c>
      <c r="I32" s="121"/>
      <c r="J32" s="121"/>
      <c r="K32" s="143">
        <f t="shared" si="4"/>
        <v>0</v>
      </c>
      <c r="L32" s="144" t="str">
        <f t="shared" si="5"/>
        <v/>
      </c>
      <c r="M32" s="120"/>
      <c r="N32" s="42"/>
    </row>
    <row r="33" spans="2:14">
      <c r="B33" s="40"/>
      <c r="C33" s="145">
        <v>6288</v>
      </c>
      <c r="D33" s="406" t="s">
        <v>1259</v>
      </c>
      <c r="E33" s="121"/>
      <c r="F33" s="121"/>
      <c r="G33" s="121"/>
      <c r="H33" s="407">
        <f t="shared" si="3"/>
        <v>0</v>
      </c>
      <c r="I33" s="121"/>
      <c r="J33" s="121"/>
      <c r="K33" s="143">
        <f t="shared" si="4"/>
        <v>0</v>
      </c>
      <c r="L33" s="144" t="str">
        <f t="shared" si="5"/>
        <v/>
      </c>
      <c r="M33" s="122"/>
      <c r="N33" s="42"/>
    </row>
    <row r="34" spans="2:14" ht="13.5" thickBot="1">
      <c r="B34" s="40"/>
      <c r="C34" s="409"/>
      <c r="D34" s="410"/>
      <c r="E34" s="132"/>
      <c r="F34" s="132"/>
      <c r="G34" s="132"/>
      <c r="H34" s="132"/>
      <c r="I34" s="132"/>
      <c r="J34" s="132"/>
      <c r="K34" s="411"/>
      <c r="L34" s="412"/>
      <c r="M34" s="411"/>
      <c r="N34" s="42"/>
    </row>
    <row r="35" spans="2:14" ht="15.75" customHeight="1" thickTop="1" thickBot="1">
      <c r="B35" s="40"/>
      <c r="C35" s="1245" t="s">
        <v>1260</v>
      </c>
      <c r="D35" s="1246"/>
      <c r="E35" s="413">
        <f t="shared" ref="E35:J35" si="6">SUM(E8:E33)</f>
        <v>0</v>
      </c>
      <c r="F35" s="413">
        <f t="shared" si="6"/>
        <v>0</v>
      </c>
      <c r="G35" s="413">
        <f t="shared" si="6"/>
        <v>0</v>
      </c>
      <c r="H35" s="413">
        <f t="shared" si="6"/>
        <v>0</v>
      </c>
      <c r="I35" s="413">
        <f t="shared" si="6"/>
        <v>0</v>
      </c>
      <c r="J35" s="413">
        <f t="shared" si="6"/>
        <v>0</v>
      </c>
      <c r="K35" s="413">
        <f>J35-H35</f>
        <v>0</v>
      </c>
      <c r="L35" s="414" t="str">
        <f>IF(H35=0,"",K35/H35)</f>
        <v/>
      </c>
      <c r="M35" s="415">
        <f>SUM(M8:M33)</f>
        <v>0</v>
      </c>
      <c r="N35" s="42"/>
    </row>
    <row r="36" spans="2:14" ht="14.25" thickTop="1" thickBot="1">
      <c r="B36" s="60"/>
      <c r="C36" s="416"/>
      <c r="D36" s="417"/>
      <c r="E36" s="417"/>
      <c r="F36" s="417"/>
      <c r="G36" s="417"/>
      <c r="H36" s="417"/>
      <c r="I36" s="417"/>
      <c r="J36" s="417"/>
      <c r="K36" s="417"/>
      <c r="L36" s="417"/>
      <c r="M36" s="417"/>
      <c r="N36" s="63"/>
    </row>
    <row r="37" spans="2:14" ht="9" customHeight="1"/>
  </sheetData>
  <sheetProtection sheet="1" selectLockedCells="1"/>
  <mergeCells count="11">
    <mergeCell ref="K4:L4"/>
    <mergeCell ref="M4:M5"/>
    <mergeCell ref="C5:D5"/>
    <mergeCell ref="C35:D35"/>
    <mergeCell ref="B2:N2"/>
    <mergeCell ref="E4:E5"/>
    <mergeCell ref="F4:F5"/>
    <mergeCell ref="G4:G5"/>
    <mergeCell ref="H4:H5"/>
    <mergeCell ref="I4:I5"/>
    <mergeCell ref="J4:J5"/>
  </mergeCells>
  <phoneticPr fontId="0" type="noConversion"/>
  <printOptions horizontalCentered="1" verticalCentered="1"/>
  <pageMargins left="0.19685039370078741" right="0.19685039370078741" top="0.19685039370078741" bottom="0.19685039370078741" header="0.19685039370078741" footer="0.19685039370078741"/>
  <pageSetup paperSize="9" scale="84" orientation="landscape" horizontalDpi="300" verticalDpi="300" r:id="rId1"/>
  <headerFooter alignWithMargins="0">
    <oddFooter>&amp;R- 29 -</oddFooter>
  </headerFooter>
  <ignoredErrors>
    <ignoredError sqref="E7:G7 J7 C23"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B1:N22"/>
  <sheetViews>
    <sheetView zoomScaleNormal="100" workbookViewId="0">
      <selection activeCell="E7" sqref="E7"/>
    </sheetView>
  </sheetViews>
  <sheetFormatPr baseColWidth="10" defaultColWidth="11.42578125" defaultRowHeight="12.75"/>
  <cols>
    <col min="1" max="1" width="1.5703125" style="38" customWidth="1"/>
    <col min="2" max="2" width="1" style="38" customWidth="1"/>
    <col min="3" max="3" width="7.140625" style="38" customWidth="1"/>
    <col min="4" max="4" width="58.7109375" style="38" customWidth="1"/>
    <col min="5" max="12" width="11.7109375" style="38" customWidth="1"/>
    <col min="13" max="13" width="11.85546875" style="38" customWidth="1"/>
    <col min="14" max="14" width="1" style="38" customWidth="1"/>
    <col min="15" max="15" width="1.140625" style="38" customWidth="1"/>
    <col min="16" max="16384" width="11.42578125" style="38"/>
  </cols>
  <sheetData>
    <row r="1" spans="2:14" ht="7.5" customHeight="1" thickBot="1"/>
    <row r="2" spans="2:14" ht="33" customHeight="1" thickBot="1">
      <c r="B2" s="1154" t="s">
        <v>1261</v>
      </c>
      <c r="C2" s="1143"/>
      <c r="D2" s="1143"/>
      <c r="E2" s="1143"/>
      <c r="F2" s="1143"/>
      <c r="G2" s="1143"/>
      <c r="H2" s="1143"/>
      <c r="I2" s="1143"/>
      <c r="J2" s="1143"/>
      <c r="K2" s="1143"/>
      <c r="L2" s="1143"/>
      <c r="M2" s="1143"/>
      <c r="N2" s="1144"/>
    </row>
    <row r="3" spans="2:14">
      <c r="B3" s="40"/>
      <c r="C3" s="140"/>
      <c r="D3" s="141"/>
      <c r="E3" s="141"/>
      <c r="F3" s="141"/>
      <c r="G3" s="141"/>
      <c r="H3" s="141"/>
      <c r="I3" s="141"/>
      <c r="J3" s="141"/>
      <c r="K3" s="41"/>
      <c r="L3" s="41"/>
      <c r="M3" s="41"/>
      <c r="N3" s="42"/>
    </row>
    <row r="4" spans="2:14">
      <c r="B4" s="40"/>
      <c r="C4" s="140"/>
      <c r="D4" s="141"/>
      <c r="E4" s="1242" t="s">
        <v>1222</v>
      </c>
      <c r="F4" s="1242" t="s">
        <v>758</v>
      </c>
      <c r="G4" s="1242" t="s">
        <v>1223</v>
      </c>
      <c r="H4" s="1242" t="s">
        <v>786</v>
      </c>
      <c r="I4" s="1242" t="s">
        <v>1224</v>
      </c>
      <c r="J4" s="1242" t="s">
        <v>1225</v>
      </c>
      <c r="K4" s="1242" t="s">
        <v>760</v>
      </c>
      <c r="L4" s="1242"/>
      <c r="M4" s="1243" t="s">
        <v>1226</v>
      </c>
      <c r="N4" s="42"/>
    </row>
    <row r="5" spans="2:14" ht="51" customHeight="1">
      <c r="B5" s="40"/>
      <c r="C5" s="1244" t="s">
        <v>1262</v>
      </c>
      <c r="D5" s="1247"/>
      <c r="E5" s="1242"/>
      <c r="F5" s="1242"/>
      <c r="G5" s="1242"/>
      <c r="H5" s="1242"/>
      <c r="I5" s="1242"/>
      <c r="J5" s="1242"/>
      <c r="K5" s="1062" t="s">
        <v>789</v>
      </c>
      <c r="L5" s="395" t="s">
        <v>1228</v>
      </c>
      <c r="M5" s="1243"/>
      <c r="N5" s="42"/>
    </row>
    <row r="6" spans="2:14">
      <c r="B6" s="40"/>
      <c r="E6" s="124" t="s">
        <v>726</v>
      </c>
      <c r="F6" s="124" t="s">
        <v>727</v>
      </c>
      <c r="G6" s="124" t="s">
        <v>728</v>
      </c>
      <c r="H6" s="124" t="s">
        <v>1230</v>
      </c>
      <c r="I6" s="124"/>
      <c r="J6" s="124" t="s">
        <v>1231</v>
      </c>
      <c r="K6" s="124" t="s">
        <v>1232</v>
      </c>
      <c r="L6" s="125" t="s">
        <v>1233</v>
      </c>
      <c r="M6" s="126"/>
      <c r="N6" s="42"/>
    </row>
    <row r="7" spans="2:14" ht="12.75" customHeight="1">
      <c r="B7" s="40"/>
      <c r="C7" s="127">
        <v>621</v>
      </c>
      <c r="D7" s="418" t="s">
        <v>1263</v>
      </c>
      <c r="E7" s="122"/>
      <c r="F7" s="122"/>
      <c r="G7" s="122"/>
      <c r="H7" s="128">
        <f>F7+G7</f>
        <v>0</v>
      </c>
      <c r="I7" s="122"/>
      <c r="J7" s="122"/>
      <c r="K7" s="128">
        <f>J7-H7</f>
        <v>0</v>
      </c>
      <c r="L7" s="129" t="str">
        <f>IF(H7=0,"",K7/H7)</f>
        <v/>
      </c>
      <c r="M7" s="122"/>
      <c r="N7" s="42"/>
    </row>
    <row r="8" spans="2:14" ht="12.75" customHeight="1">
      <c r="B8" s="40"/>
      <c r="C8" s="127">
        <v>622</v>
      </c>
      <c r="D8" s="418" t="s">
        <v>1264</v>
      </c>
      <c r="E8" s="122"/>
      <c r="F8" s="122"/>
      <c r="G8" s="122"/>
      <c r="H8" s="128">
        <f t="shared" ref="H8:H17" si="0">F8+G8</f>
        <v>0</v>
      </c>
      <c r="I8" s="122"/>
      <c r="J8" s="122"/>
      <c r="K8" s="128">
        <f t="shared" ref="K8:K17" si="1">J8-H8</f>
        <v>0</v>
      </c>
      <c r="L8" s="129" t="str">
        <f t="shared" ref="L8:L19" si="2">IF(H8=0,"",K8/H8)</f>
        <v/>
      </c>
      <c r="M8" s="122"/>
      <c r="N8" s="42"/>
    </row>
    <row r="9" spans="2:14" ht="12.75" customHeight="1">
      <c r="B9" s="40"/>
      <c r="C9" s="127">
        <v>631</v>
      </c>
      <c r="D9" s="418" t="s">
        <v>1265</v>
      </c>
      <c r="E9" s="122"/>
      <c r="F9" s="122"/>
      <c r="G9" s="122"/>
      <c r="H9" s="128">
        <f t="shared" si="0"/>
        <v>0</v>
      </c>
      <c r="I9" s="122"/>
      <c r="J9" s="122"/>
      <c r="K9" s="128">
        <f t="shared" si="1"/>
        <v>0</v>
      </c>
      <c r="L9" s="129" t="str">
        <f t="shared" si="2"/>
        <v/>
      </c>
      <c r="M9" s="122"/>
      <c r="N9" s="42"/>
    </row>
    <row r="10" spans="2:14" ht="12.75" customHeight="1">
      <c r="B10" s="40"/>
      <c r="C10" s="127">
        <v>633</v>
      </c>
      <c r="D10" s="418" t="s">
        <v>1266</v>
      </c>
      <c r="E10" s="122"/>
      <c r="F10" s="122"/>
      <c r="G10" s="122"/>
      <c r="H10" s="128">
        <f t="shared" si="0"/>
        <v>0</v>
      </c>
      <c r="I10" s="122"/>
      <c r="J10" s="122"/>
      <c r="K10" s="128">
        <f t="shared" si="1"/>
        <v>0</v>
      </c>
      <c r="L10" s="129" t="str">
        <f t="shared" si="2"/>
        <v/>
      </c>
      <c r="M10" s="122"/>
      <c r="N10" s="42"/>
    </row>
    <row r="11" spans="2:14" ht="12.75" customHeight="1">
      <c r="B11" s="40"/>
      <c r="C11" s="127">
        <v>641</v>
      </c>
      <c r="D11" s="418" t="s">
        <v>1267</v>
      </c>
      <c r="E11" s="122"/>
      <c r="F11" s="122"/>
      <c r="G11" s="122"/>
      <c r="H11" s="128">
        <f t="shared" si="0"/>
        <v>0</v>
      </c>
      <c r="I11" s="122"/>
      <c r="J11" s="122"/>
      <c r="K11" s="128">
        <f t="shared" si="1"/>
        <v>0</v>
      </c>
      <c r="L11" s="129" t="str">
        <f t="shared" si="2"/>
        <v/>
      </c>
      <c r="M11" s="122"/>
      <c r="N11" s="42"/>
    </row>
    <row r="12" spans="2:14" ht="12.75" customHeight="1">
      <c r="B12" s="40"/>
      <c r="C12" s="127">
        <v>642</v>
      </c>
      <c r="D12" s="418" t="s">
        <v>1268</v>
      </c>
      <c r="E12" s="122"/>
      <c r="F12" s="122"/>
      <c r="G12" s="122"/>
      <c r="H12" s="128">
        <f t="shared" si="0"/>
        <v>0</v>
      </c>
      <c r="I12" s="122"/>
      <c r="J12" s="122"/>
      <c r="K12" s="128">
        <f t="shared" si="1"/>
        <v>0</v>
      </c>
      <c r="L12" s="129" t="str">
        <f t="shared" si="2"/>
        <v/>
      </c>
      <c r="M12" s="122"/>
      <c r="N12" s="42"/>
    </row>
    <row r="13" spans="2:14" ht="12.75" customHeight="1">
      <c r="B13" s="40"/>
      <c r="C13" s="127">
        <v>643</v>
      </c>
      <c r="D13" s="419" t="s">
        <v>1269</v>
      </c>
      <c r="E13" s="122"/>
      <c r="F13" s="122"/>
      <c r="G13" s="122"/>
      <c r="H13" s="128">
        <f t="shared" si="0"/>
        <v>0</v>
      </c>
      <c r="I13" s="122"/>
      <c r="J13" s="122"/>
      <c r="K13" s="128">
        <f t="shared" si="1"/>
        <v>0</v>
      </c>
      <c r="L13" s="129" t="str">
        <f t="shared" si="2"/>
        <v/>
      </c>
      <c r="M13" s="122"/>
      <c r="N13" s="42"/>
    </row>
    <row r="14" spans="2:14" ht="12.75" customHeight="1">
      <c r="B14" s="40"/>
      <c r="C14" s="130">
        <v>645</v>
      </c>
      <c r="D14" s="418" t="s">
        <v>1270</v>
      </c>
      <c r="E14" s="456"/>
      <c r="F14" s="456"/>
      <c r="G14" s="456"/>
      <c r="H14" s="128">
        <f t="shared" si="0"/>
        <v>0</v>
      </c>
      <c r="I14" s="122"/>
      <c r="J14" s="456"/>
      <c r="K14" s="128">
        <f t="shared" si="1"/>
        <v>0</v>
      </c>
      <c r="L14" s="129" t="str">
        <f t="shared" si="2"/>
        <v/>
      </c>
      <c r="M14" s="456"/>
      <c r="N14" s="42"/>
    </row>
    <row r="15" spans="2:14" ht="12.75" customHeight="1">
      <c r="B15" s="40"/>
      <c r="C15" s="130">
        <v>646</v>
      </c>
      <c r="D15" s="418" t="s">
        <v>1271</v>
      </c>
      <c r="E15" s="456"/>
      <c r="F15" s="456"/>
      <c r="G15" s="456"/>
      <c r="H15" s="128">
        <f t="shared" si="0"/>
        <v>0</v>
      </c>
      <c r="I15" s="122"/>
      <c r="J15" s="456"/>
      <c r="K15" s="128">
        <f t="shared" si="1"/>
        <v>0</v>
      </c>
      <c r="L15" s="129" t="str">
        <f t="shared" si="2"/>
        <v/>
      </c>
      <c r="M15" s="456"/>
      <c r="N15" s="42"/>
    </row>
    <row r="16" spans="2:14" ht="12.75" customHeight="1">
      <c r="B16" s="40"/>
      <c r="C16" s="127">
        <v>647</v>
      </c>
      <c r="D16" s="418" t="s">
        <v>1272</v>
      </c>
      <c r="E16" s="122"/>
      <c r="F16" s="122"/>
      <c r="G16" s="122"/>
      <c r="H16" s="128">
        <f t="shared" si="0"/>
        <v>0</v>
      </c>
      <c r="I16" s="122"/>
      <c r="J16" s="122"/>
      <c r="K16" s="128">
        <f t="shared" si="1"/>
        <v>0</v>
      </c>
      <c r="L16" s="129" t="str">
        <f t="shared" si="2"/>
        <v/>
      </c>
      <c r="M16" s="122"/>
      <c r="N16" s="42"/>
    </row>
    <row r="17" spans="2:14" ht="12.75" customHeight="1">
      <c r="B17" s="40"/>
      <c r="C17" s="127">
        <v>648</v>
      </c>
      <c r="D17" s="418" t="s">
        <v>1273</v>
      </c>
      <c r="E17" s="122"/>
      <c r="F17" s="122"/>
      <c r="G17" s="122"/>
      <c r="H17" s="128">
        <f t="shared" si="0"/>
        <v>0</v>
      </c>
      <c r="I17" s="122"/>
      <c r="J17" s="122"/>
      <c r="K17" s="128">
        <f t="shared" si="1"/>
        <v>0</v>
      </c>
      <c r="L17" s="129" t="str">
        <f t="shared" si="2"/>
        <v/>
      </c>
      <c r="M17" s="122"/>
      <c r="N17" s="42"/>
    </row>
    <row r="18" spans="2:14" ht="10.5" customHeight="1" thickBot="1">
      <c r="B18" s="40"/>
      <c r="C18" s="41"/>
      <c r="D18" s="131"/>
      <c r="E18" s="132"/>
      <c r="F18" s="132"/>
      <c r="G18" s="132"/>
      <c r="H18" s="132"/>
      <c r="I18" s="132"/>
      <c r="J18" s="132"/>
      <c r="K18" s="132"/>
      <c r="L18" s="133"/>
      <c r="M18" s="132"/>
      <c r="N18" s="42"/>
    </row>
    <row r="19" spans="2:14" ht="14.25" thickTop="1" thickBot="1">
      <c r="B19" s="40"/>
      <c r="C19" s="1248" t="s">
        <v>1274</v>
      </c>
      <c r="D19" s="1249"/>
      <c r="E19" s="123">
        <f t="shared" ref="E19:J19" si="3">SUM(E7:E17)</f>
        <v>0</v>
      </c>
      <c r="F19" s="123">
        <f t="shared" si="3"/>
        <v>0</v>
      </c>
      <c r="G19" s="123">
        <f t="shared" si="3"/>
        <v>0</v>
      </c>
      <c r="H19" s="123">
        <f t="shared" si="3"/>
        <v>0</v>
      </c>
      <c r="I19" s="123">
        <f t="shared" si="3"/>
        <v>0</v>
      </c>
      <c r="J19" s="123">
        <f t="shared" si="3"/>
        <v>0</v>
      </c>
      <c r="K19" s="123">
        <f>J19-H19</f>
        <v>0</v>
      </c>
      <c r="L19" s="134" t="str">
        <f t="shared" si="2"/>
        <v/>
      </c>
      <c r="M19" s="135">
        <f>SUM(M7:M17)</f>
        <v>0</v>
      </c>
      <c r="N19" s="42"/>
    </row>
    <row r="20" spans="2:14" ht="13.5" thickTop="1">
      <c r="B20" s="40"/>
      <c r="C20" s="41"/>
      <c r="D20" s="41"/>
      <c r="E20" s="136"/>
      <c r="F20" s="136"/>
      <c r="G20" s="136"/>
      <c r="H20" s="136"/>
      <c r="I20" s="136"/>
      <c r="J20" s="136"/>
      <c r="K20" s="136"/>
      <c r="L20" s="137"/>
      <c r="M20" s="136"/>
      <c r="N20" s="42"/>
    </row>
    <row r="21" spans="2:14">
      <c r="B21" s="40"/>
      <c r="C21" s="41"/>
      <c r="D21" s="656" t="s">
        <v>1275</v>
      </c>
      <c r="E21" s="122"/>
      <c r="F21" s="122"/>
      <c r="G21" s="122"/>
      <c r="H21" s="138"/>
      <c r="I21" s="122"/>
      <c r="J21" s="122"/>
      <c r="K21" s="138"/>
      <c r="L21" s="139"/>
      <c r="M21" s="122"/>
      <c r="N21" s="42"/>
    </row>
    <row r="22" spans="2:14" ht="13.5" thickBot="1">
      <c r="B22" s="60"/>
      <c r="C22" s="62"/>
      <c r="D22" s="62"/>
      <c r="E22" s="62"/>
      <c r="F22" s="62"/>
      <c r="G22" s="62"/>
      <c r="H22" s="62"/>
      <c r="I22" s="62"/>
      <c r="J22" s="62"/>
      <c r="K22" s="62"/>
      <c r="L22" s="62"/>
      <c r="M22" s="62"/>
      <c r="N22" s="63"/>
    </row>
  </sheetData>
  <sheetProtection sheet="1" selectLockedCells="1"/>
  <mergeCells count="11">
    <mergeCell ref="K4:L4"/>
    <mergeCell ref="M4:M5"/>
    <mergeCell ref="C5:D5"/>
    <mergeCell ref="C19:D19"/>
    <mergeCell ref="B2:N2"/>
    <mergeCell ref="E4:E5"/>
    <mergeCell ref="F4:F5"/>
    <mergeCell ref="G4:G5"/>
    <mergeCell ref="H4:H5"/>
    <mergeCell ref="I4:I5"/>
    <mergeCell ref="J4:J5"/>
  </mergeCells>
  <phoneticPr fontId="0" type="noConversion"/>
  <printOptions horizontalCentered="1" verticalCentered="1"/>
  <pageMargins left="0.19685039370078741" right="0.19685039370078741" top="0.19685039370078741" bottom="0.19685039370078741" header="0.19685039370078741" footer="0.19685039370078741"/>
  <pageSetup paperSize="9" scale="84" orientation="landscape" horizontalDpi="300" verticalDpi="300" r:id="rId1"/>
  <headerFooter alignWithMargins="0">
    <oddFooter>&amp;R- 31 -</oddFooter>
  </headerFooter>
  <ignoredErrors>
    <ignoredError sqref="E6:G6 J6"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B1:N37"/>
  <sheetViews>
    <sheetView workbookViewId="0">
      <selection activeCell="I14" sqref="I14"/>
    </sheetView>
  </sheetViews>
  <sheetFormatPr baseColWidth="10" defaultColWidth="11.42578125" defaultRowHeight="12.75"/>
  <cols>
    <col min="1" max="1" width="1.5703125" style="38" customWidth="1"/>
    <col min="2" max="2" width="1" style="38" customWidth="1"/>
    <col min="3" max="3" width="7.140625" style="38" customWidth="1"/>
    <col min="4" max="4" width="58.7109375" style="38" customWidth="1"/>
    <col min="5" max="12" width="11.7109375" style="38" customWidth="1"/>
    <col min="13" max="13" width="11.85546875" style="38" customWidth="1"/>
    <col min="14" max="14" width="1" style="38" customWidth="1"/>
    <col min="15" max="16384" width="11.42578125" style="38"/>
  </cols>
  <sheetData>
    <row r="1" spans="2:14" ht="7.5" customHeight="1" thickBot="1"/>
    <row r="2" spans="2:14" ht="33" customHeight="1" thickBot="1">
      <c r="B2" s="1154" t="s">
        <v>1261</v>
      </c>
      <c r="C2" s="1155"/>
      <c r="D2" s="1155"/>
      <c r="E2" s="1155"/>
      <c r="F2" s="1155"/>
      <c r="G2" s="1155"/>
      <c r="H2" s="1155"/>
      <c r="I2" s="1155"/>
      <c r="J2" s="1155"/>
      <c r="K2" s="1155"/>
      <c r="L2" s="1155"/>
      <c r="M2" s="1155"/>
      <c r="N2" s="1156"/>
    </row>
    <row r="3" spans="2:14">
      <c r="B3" s="40"/>
      <c r="C3" s="140"/>
      <c r="D3" s="141"/>
      <c r="E3" s="141"/>
      <c r="F3" s="141"/>
      <c r="G3" s="141"/>
      <c r="H3" s="141"/>
      <c r="I3" s="141"/>
      <c r="J3" s="141"/>
      <c r="K3" s="41"/>
      <c r="L3" s="41"/>
      <c r="M3" s="41"/>
      <c r="N3" s="42"/>
    </row>
    <row r="4" spans="2:14">
      <c r="B4" s="40"/>
      <c r="C4" s="140"/>
      <c r="D4" s="141"/>
      <c r="E4" s="1242" t="s">
        <v>1222</v>
      </c>
      <c r="F4" s="1242" t="s">
        <v>758</v>
      </c>
      <c r="G4" s="1242" t="s">
        <v>1223</v>
      </c>
      <c r="H4" s="1242" t="s">
        <v>786</v>
      </c>
      <c r="I4" s="1242" t="s">
        <v>1224</v>
      </c>
      <c r="J4" s="1242" t="s">
        <v>1225</v>
      </c>
      <c r="K4" s="1242" t="s">
        <v>760</v>
      </c>
      <c r="L4" s="1242"/>
      <c r="M4" s="1243" t="s">
        <v>1226</v>
      </c>
      <c r="N4" s="42"/>
    </row>
    <row r="5" spans="2:14" ht="51" customHeight="1">
      <c r="B5" s="40"/>
      <c r="C5" s="1250" t="s">
        <v>1276</v>
      </c>
      <c r="D5" s="1251"/>
      <c r="E5" s="1242"/>
      <c r="F5" s="1242"/>
      <c r="G5" s="1242"/>
      <c r="H5" s="1242"/>
      <c r="I5" s="1242"/>
      <c r="J5" s="1242"/>
      <c r="K5" s="1062" t="s">
        <v>789</v>
      </c>
      <c r="L5" s="395" t="s">
        <v>1228</v>
      </c>
      <c r="M5" s="1243"/>
      <c r="N5" s="42"/>
    </row>
    <row r="6" spans="2:14">
      <c r="B6" s="40"/>
      <c r="E6" s="124" t="s">
        <v>726</v>
      </c>
      <c r="F6" s="124" t="s">
        <v>727</v>
      </c>
      <c r="G6" s="124" t="s">
        <v>728</v>
      </c>
      <c r="H6" s="124" t="s">
        <v>1230</v>
      </c>
      <c r="I6" s="124"/>
      <c r="J6" s="124" t="s">
        <v>1231</v>
      </c>
      <c r="K6" s="124" t="s">
        <v>1232</v>
      </c>
      <c r="L6" s="125" t="s">
        <v>1233</v>
      </c>
      <c r="M6" s="126"/>
      <c r="N6" s="42"/>
    </row>
    <row r="7" spans="2:14">
      <c r="B7" s="40"/>
      <c r="C7" s="142">
        <v>612</v>
      </c>
      <c r="D7" s="398" t="s">
        <v>1277</v>
      </c>
      <c r="E7" s="120"/>
      <c r="F7" s="120"/>
      <c r="G7" s="120"/>
      <c r="H7" s="143">
        <f>F7+G7</f>
        <v>0</v>
      </c>
      <c r="I7" s="120"/>
      <c r="J7" s="120"/>
      <c r="K7" s="143">
        <f>J7-H7</f>
        <v>0</v>
      </c>
      <c r="L7" s="144" t="str">
        <f>IF(H7=0,"",K7/H7)</f>
        <v/>
      </c>
      <c r="M7" s="120"/>
      <c r="N7" s="42"/>
    </row>
    <row r="8" spans="2:14">
      <c r="B8" s="40"/>
      <c r="C8" s="142">
        <v>6132</v>
      </c>
      <c r="D8" s="398" t="s">
        <v>1278</v>
      </c>
      <c r="E8" s="120"/>
      <c r="F8" s="120"/>
      <c r="G8" s="120"/>
      <c r="H8" s="143">
        <f t="shared" ref="H8:H20" si="0">F8+G8</f>
        <v>0</v>
      </c>
      <c r="I8" s="120"/>
      <c r="J8" s="120"/>
      <c r="K8" s="143">
        <f t="shared" ref="K8:K20" si="1">J8-H8</f>
        <v>0</v>
      </c>
      <c r="L8" s="144" t="str">
        <f t="shared" ref="L8:L20" si="2">IF(H8=0,"",K8/H8)</f>
        <v/>
      </c>
      <c r="M8" s="120"/>
      <c r="N8" s="42"/>
    </row>
    <row r="9" spans="2:14">
      <c r="B9" s="40"/>
      <c r="C9" s="142">
        <v>6135</v>
      </c>
      <c r="D9" s="398" t="s">
        <v>1279</v>
      </c>
      <c r="E9" s="120"/>
      <c r="F9" s="120"/>
      <c r="G9" s="120"/>
      <c r="H9" s="143">
        <f t="shared" si="0"/>
        <v>0</v>
      </c>
      <c r="I9" s="120"/>
      <c r="J9" s="120"/>
      <c r="K9" s="143">
        <f t="shared" si="1"/>
        <v>0</v>
      </c>
      <c r="L9" s="144" t="str">
        <f t="shared" si="2"/>
        <v/>
      </c>
      <c r="M9" s="120"/>
      <c r="N9" s="42"/>
    </row>
    <row r="10" spans="2:14">
      <c r="B10" s="40"/>
      <c r="C10" s="142">
        <v>614</v>
      </c>
      <c r="D10" s="398" t="s">
        <v>1280</v>
      </c>
      <c r="E10" s="120"/>
      <c r="F10" s="120"/>
      <c r="G10" s="120"/>
      <c r="H10" s="143">
        <f t="shared" si="0"/>
        <v>0</v>
      </c>
      <c r="I10" s="120"/>
      <c r="J10" s="120"/>
      <c r="K10" s="143">
        <f t="shared" si="1"/>
        <v>0</v>
      </c>
      <c r="L10" s="144" t="str">
        <f t="shared" si="2"/>
        <v/>
      </c>
      <c r="M10" s="120"/>
      <c r="N10" s="42"/>
    </row>
    <row r="11" spans="2:14" ht="12.75" customHeight="1">
      <c r="B11" s="40"/>
      <c r="C11" s="142">
        <v>6152</v>
      </c>
      <c r="D11" s="398" t="s">
        <v>1281</v>
      </c>
      <c r="E11" s="120"/>
      <c r="F11" s="120"/>
      <c r="G11" s="120"/>
      <c r="H11" s="143">
        <f t="shared" si="0"/>
        <v>0</v>
      </c>
      <c r="I11" s="120"/>
      <c r="J11" s="120"/>
      <c r="K11" s="143">
        <f t="shared" si="1"/>
        <v>0</v>
      </c>
      <c r="L11" s="144" t="str">
        <f t="shared" si="2"/>
        <v/>
      </c>
      <c r="M11" s="120"/>
      <c r="N11" s="42"/>
    </row>
    <row r="12" spans="2:14" ht="12.75" customHeight="1">
      <c r="B12" s="40"/>
      <c r="C12" s="142">
        <v>6155</v>
      </c>
      <c r="D12" s="398" t="s">
        <v>1282</v>
      </c>
      <c r="E12" s="120"/>
      <c r="F12" s="120"/>
      <c r="G12" s="120"/>
      <c r="H12" s="143">
        <f t="shared" si="0"/>
        <v>0</v>
      </c>
      <c r="I12" s="120"/>
      <c r="J12" s="120"/>
      <c r="K12" s="143">
        <f t="shared" si="1"/>
        <v>0</v>
      </c>
      <c r="L12" s="144" t="str">
        <f t="shared" si="2"/>
        <v/>
      </c>
      <c r="M12" s="120"/>
      <c r="N12" s="42"/>
    </row>
    <row r="13" spans="2:14">
      <c r="B13" s="40"/>
      <c r="C13" s="142">
        <v>6156</v>
      </c>
      <c r="D13" s="398" t="s">
        <v>1283</v>
      </c>
      <c r="E13" s="120"/>
      <c r="F13" s="120"/>
      <c r="G13" s="120"/>
      <c r="H13" s="143">
        <f t="shared" si="0"/>
        <v>0</v>
      </c>
      <c r="I13" s="120"/>
      <c r="J13" s="120"/>
      <c r="K13" s="143">
        <f t="shared" si="1"/>
        <v>0</v>
      </c>
      <c r="L13" s="144" t="str">
        <f t="shared" si="2"/>
        <v/>
      </c>
      <c r="M13" s="120"/>
      <c r="N13" s="42"/>
    </row>
    <row r="14" spans="2:14">
      <c r="B14" s="40"/>
      <c r="C14" s="142">
        <v>616</v>
      </c>
      <c r="D14" s="398" t="s">
        <v>1284</v>
      </c>
      <c r="E14" s="120"/>
      <c r="F14" s="120"/>
      <c r="G14" s="120"/>
      <c r="H14" s="143">
        <f t="shared" si="0"/>
        <v>0</v>
      </c>
      <c r="I14" s="120"/>
      <c r="J14" s="120"/>
      <c r="K14" s="143">
        <f t="shared" si="1"/>
        <v>0</v>
      </c>
      <c r="L14" s="144" t="str">
        <f t="shared" si="2"/>
        <v/>
      </c>
      <c r="M14" s="120"/>
      <c r="N14" s="42"/>
    </row>
    <row r="15" spans="2:14">
      <c r="B15" s="40"/>
      <c r="C15" s="142">
        <v>617</v>
      </c>
      <c r="D15" s="398" t="s">
        <v>1285</v>
      </c>
      <c r="E15" s="120"/>
      <c r="F15" s="120"/>
      <c r="G15" s="120"/>
      <c r="H15" s="143">
        <f t="shared" si="0"/>
        <v>0</v>
      </c>
      <c r="I15" s="120"/>
      <c r="J15" s="120"/>
      <c r="K15" s="143">
        <f t="shared" si="1"/>
        <v>0</v>
      </c>
      <c r="L15" s="144" t="str">
        <f t="shared" si="2"/>
        <v/>
      </c>
      <c r="M15" s="120"/>
      <c r="N15" s="42"/>
    </row>
    <row r="16" spans="2:14">
      <c r="B16" s="40"/>
      <c r="C16" s="142">
        <v>618</v>
      </c>
      <c r="D16" s="398" t="s">
        <v>1286</v>
      </c>
      <c r="E16" s="120"/>
      <c r="F16" s="120"/>
      <c r="G16" s="120"/>
      <c r="H16" s="143">
        <f t="shared" si="0"/>
        <v>0</v>
      </c>
      <c r="I16" s="120"/>
      <c r="J16" s="120"/>
      <c r="K16" s="143">
        <f t="shared" si="1"/>
        <v>0</v>
      </c>
      <c r="L16" s="144" t="str">
        <f t="shared" si="2"/>
        <v/>
      </c>
      <c r="M16" s="120"/>
      <c r="N16" s="42"/>
    </row>
    <row r="17" spans="2:14" ht="12.75" customHeight="1">
      <c r="B17" s="40"/>
      <c r="C17" s="145">
        <v>623</v>
      </c>
      <c r="D17" s="406" t="s">
        <v>1287</v>
      </c>
      <c r="E17" s="121"/>
      <c r="F17" s="121"/>
      <c r="G17" s="121"/>
      <c r="H17" s="143">
        <f t="shared" si="0"/>
        <v>0</v>
      </c>
      <c r="I17" s="120"/>
      <c r="J17" s="121"/>
      <c r="K17" s="143">
        <f t="shared" si="1"/>
        <v>0</v>
      </c>
      <c r="L17" s="144" t="str">
        <f t="shared" si="2"/>
        <v/>
      </c>
      <c r="M17" s="121"/>
      <c r="N17" s="42"/>
    </row>
    <row r="18" spans="2:14">
      <c r="B18" s="40"/>
      <c r="C18" s="145">
        <v>627</v>
      </c>
      <c r="D18" s="406" t="s">
        <v>1288</v>
      </c>
      <c r="E18" s="121"/>
      <c r="F18" s="121"/>
      <c r="G18" s="121"/>
      <c r="H18" s="143">
        <f t="shared" si="0"/>
        <v>0</v>
      </c>
      <c r="I18" s="120"/>
      <c r="J18" s="121"/>
      <c r="K18" s="143">
        <f t="shared" si="1"/>
        <v>0</v>
      </c>
      <c r="L18" s="144" t="str">
        <f t="shared" si="2"/>
        <v/>
      </c>
      <c r="M18" s="121"/>
      <c r="N18" s="42"/>
    </row>
    <row r="19" spans="2:14" ht="12.75" customHeight="1">
      <c r="B19" s="40"/>
      <c r="C19" s="146">
        <v>635</v>
      </c>
      <c r="D19" s="420" t="s">
        <v>1289</v>
      </c>
      <c r="E19" s="120"/>
      <c r="F19" s="120"/>
      <c r="G19" s="120"/>
      <c r="H19" s="143">
        <f t="shared" si="0"/>
        <v>0</v>
      </c>
      <c r="I19" s="120"/>
      <c r="J19" s="120"/>
      <c r="K19" s="147">
        <f t="shared" si="1"/>
        <v>0</v>
      </c>
      <c r="L19" s="144" t="str">
        <f t="shared" si="2"/>
        <v/>
      </c>
      <c r="M19" s="120"/>
      <c r="N19" s="42"/>
    </row>
    <row r="20" spans="2:14" ht="12.75" customHeight="1">
      <c r="B20" s="40"/>
      <c r="C20" s="148">
        <v>637</v>
      </c>
      <c r="D20" s="420" t="s">
        <v>1290</v>
      </c>
      <c r="E20" s="120"/>
      <c r="F20" s="120"/>
      <c r="G20" s="120"/>
      <c r="H20" s="143">
        <f t="shared" si="0"/>
        <v>0</v>
      </c>
      <c r="I20" s="120"/>
      <c r="J20" s="458"/>
      <c r="K20" s="143">
        <f t="shared" si="1"/>
        <v>0</v>
      </c>
      <c r="L20" s="144" t="str">
        <f t="shared" si="2"/>
        <v/>
      </c>
      <c r="M20" s="459"/>
      <c r="N20" s="42"/>
    </row>
    <row r="21" spans="2:14">
      <c r="B21" s="40"/>
      <c r="C21" s="41"/>
      <c r="D21" s="41"/>
      <c r="E21" s="136"/>
      <c r="F21" s="136"/>
      <c r="G21" s="136"/>
      <c r="H21" s="149"/>
      <c r="I21" s="150"/>
      <c r="J21" s="136"/>
      <c r="K21" s="150"/>
      <c r="L21" s="137"/>
      <c r="M21" s="136"/>
      <c r="N21" s="42"/>
    </row>
    <row r="22" spans="2:14">
      <c r="B22" s="40"/>
      <c r="C22" s="151" t="s">
        <v>1291</v>
      </c>
      <c r="D22" s="151"/>
      <c r="E22" s="136"/>
      <c r="F22" s="136"/>
      <c r="G22" s="136"/>
      <c r="H22" s="152"/>
      <c r="I22" s="150"/>
      <c r="J22" s="136"/>
      <c r="K22" s="150"/>
      <c r="L22" s="137"/>
      <c r="M22" s="136"/>
      <c r="N22" s="42"/>
    </row>
    <row r="23" spans="2:14" ht="24.75" customHeight="1">
      <c r="B23" s="40"/>
      <c r="C23" s="153">
        <v>651</v>
      </c>
      <c r="D23" s="406" t="s">
        <v>1292</v>
      </c>
      <c r="E23" s="121"/>
      <c r="F23" s="121"/>
      <c r="G23" s="121"/>
      <c r="H23" s="143">
        <f>F23+G23</f>
        <v>0</v>
      </c>
      <c r="I23" s="120"/>
      <c r="J23" s="121"/>
      <c r="K23" s="143">
        <f>J23-H23</f>
        <v>0</v>
      </c>
      <c r="L23" s="144" t="str">
        <f>IF(H23=0,"",K23/H23)</f>
        <v/>
      </c>
      <c r="M23" s="121"/>
      <c r="N23" s="42"/>
    </row>
    <row r="24" spans="2:14">
      <c r="B24" s="40"/>
      <c r="C24" s="145">
        <v>654</v>
      </c>
      <c r="D24" s="406" t="s">
        <v>1293</v>
      </c>
      <c r="E24" s="121"/>
      <c r="F24" s="121"/>
      <c r="G24" s="121"/>
      <c r="H24" s="143">
        <f>F24+G24</f>
        <v>0</v>
      </c>
      <c r="I24" s="120"/>
      <c r="J24" s="121"/>
      <c r="K24" s="143">
        <f>J24-H24</f>
        <v>0</v>
      </c>
      <c r="L24" s="144" t="str">
        <f>IF(H24=0,"",K24/H24)</f>
        <v/>
      </c>
      <c r="M24" s="121"/>
      <c r="N24" s="42"/>
    </row>
    <row r="25" spans="2:14" ht="13.5" customHeight="1">
      <c r="B25" s="40"/>
      <c r="C25" s="145">
        <v>655</v>
      </c>
      <c r="D25" s="406" t="s">
        <v>1294</v>
      </c>
      <c r="E25" s="121"/>
      <c r="F25" s="121"/>
      <c r="G25" s="121"/>
      <c r="H25" s="143">
        <f>F25+G25</f>
        <v>0</v>
      </c>
      <c r="I25" s="120"/>
      <c r="J25" s="121"/>
      <c r="K25" s="143">
        <f>J25-H25</f>
        <v>0</v>
      </c>
      <c r="L25" s="144" t="str">
        <f>IF(H25=0,"",K25/H25)</f>
        <v/>
      </c>
      <c r="M25" s="121"/>
      <c r="N25" s="42"/>
    </row>
    <row r="26" spans="2:14">
      <c r="B26" s="40"/>
      <c r="C26" s="145">
        <v>657</v>
      </c>
      <c r="D26" s="406" t="s">
        <v>1295</v>
      </c>
      <c r="E26" s="121"/>
      <c r="F26" s="121"/>
      <c r="G26" s="121"/>
      <c r="H26" s="143">
        <f>F26+G26</f>
        <v>0</v>
      </c>
      <c r="I26" s="120"/>
      <c r="J26" s="121"/>
      <c r="K26" s="143">
        <f>J26-H26</f>
        <v>0</v>
      </c>
      <c r="L26" s="144" t="str">
        <f>IF(H26=0,"",K26/H26)</f>
        <v/>
      </c>
      <c r="M26" s="121"/>
      <c r="N26" s="42"/>
    </row>
    <row r="27" spans="2:14">
      <c r="B27" s="40"/>
      <c r="C27" s="145">
        <v>658</v>
      </c>
      <c r="D27" s="406" t="s">
        <v>1296</v>
      </c>
      <c r="E27" s="121"/>
      <c r="F27" s="121"/>
      <c r="G27" s="121"/>
      <c r="H27" s="143">
        <f>F27+G27</f>
        <v>0</v>
      </c>
      <c r="I27" s="120"/>
      <c r="J27" s="121"/>
      <c r="K27" s="143">
        <f>J27-H27</f>
        <v>0</v>
      </c>
      <c r="L27" s="144" t="str">
        <f>IF(H27=0,"",K27/H27)</f>
        <v/>
      </c>
      <c r="M27" s="121"/>
      <c r="N27" s="42"/>
    </row>
    <row r="28" spans="2:14">
      <c r="B28" s="40"/>
      <c r="C28" s="41"/>
      <c r="D28" s="41"/>
      <c r="E28" s="136"/>
      <c r="F28" s="136"/>
      <c r="G28" s="136"/>
      <c r="H28" s="149"/>
      <c r="I28" s="150"/>
      <c r="J28" s="136"/>
      <c r="K28" s="150"/>
      <c r="L28" s="137"/>
      <c r="M28" s="136"/>
      <c r="N28" s="42"/>
    </row>
    <row r="29" spans="2:14">
      <c r="B29" s="40"/>
      <c r="C29" s="154" t="s">
        <v>1297</v>
      </c>
      <c r="D29" s="41"/>
      <c r="E29" s="136"/>
      <c r="F29" s="136"/>
      <c r="G29" s="136"/>
      <c r="H29" s="152"/>
      <c r="I29" s="150"/>
      <c r="J29" s="136"/>
      <c r="K29" s="150"/>
      <c r="L29" s="137"/>
      <c r="M29" s="136"/>
      <c r="N29" s="42"/>
    </row>
    <row r="30" spans="2:14">
      <c r="B30" s="40"/>
      <c r="C30" s="155">
        <v>66</v>
      </c>
      <c r="D30" s="421" t="s">
        <v>1298</v>
      </c>
      <c r="E30" s="121"/>
      <c r="F30" s="121"/>
      <c r="G30" s="457"/>
      <c r="H30" s="143">
        <f>F30+G30</f>
        <v>0</v>
      </c>
      <c r="I30" s="120"/>
      <c r="J30" s="457"/>
      <c r="K30" s="143">
        <f>J30-H30</f>
        <v>0</v>
      </c>
      <c r="L30" s="144" t="str">
        <f>IF(H30=0,"",K30/H30)</f>
        <v/>
      </c>
      <c r="M30" s="457"/>
      <c r="N30" s="42"/>
    </row>
    <row r="31" spans="2:14">
      <c r="B31" s="40"/>
      <c r="C31" s="41"/>
      <c r="D31" s="41"/>
      <c r="E31" s="136"/>
      <c r="F31" s="136"/>
      <c r="G31" s="136"/>
      <c r="H31" s="149"/>
      <c r="I31" s="150"/>
      <c r="J31" s="136"/>
      <c r="K31" s="150"/>
      <c r="L31" s="137"/>
      <c r="M31" s="136"/>
      <c r="N31" s="42"/>
    </row>
    <row r="32" spans="2:14">
      <c r="B32" s="40"/>
      <c r="C32" s="154" t="s">
        <v>1299</v>
      </c>
      <c r="D32" s="41"/>
      <c r="E32" s="136"/>
      <c r="F32" s="136"/>
      <c r="G32" s="136"/>
      <c r="H32" s="152"/>
      <c r="I32" s="150"/>
      <c r="J32" s="136"/>
      <c r="K32" s="150"/>
      <c r="L32" s="137"/>
      <c r="M32" s="136"/>
      <c r="N32" s="42"/>
    </row>
    <row r="33" spans="2:14">
      <c r="B33" s="40"/>
      <c r="C33" s="155">
        <v>671</v>
      </c>
      <c r="D33" s="421" t="s">
        <v>1300</v>
      </c>
      <c r="E33" s="121"/>
      <c r="F33" s="121"/>
      <c r="G33" s="121"/>
      <c r="H33" s="143">
        <f>F33+G33</f>
        <v>0</v>
      </c>
      <c r="I33" s="120"/>
      <c r="J33" s="121"/>
      <c r="K33" s="143">
        <f>J33-H33</f>
        <v>0</v>
      </c>
      <c r="L33" s="144" t="str">
        <f>IF(H33=0,"",K33/H33)</f>
        <v/>
      </c>
      <c r="M33" s="121"/>
      <c r="N33" s="42"/>
    </row>
    <row r="34" spans="2:14">
      <c r="B34" s="40"/>
      <c r="C34" s="155">
        <v>673</v>
      </c>
      <c r="D34" s="422" t="s">
        <v>1301</v>
      </c>
      <c r="E34" s="121"/>
      <c r="F34" s="121"/>
      <c r="G34" s="121"/>
      <c r="H34" s="143">
        <f>F34+G34</f>
        <v>0</v>
      </c>
      <c r="I34" s="120"/>
      <c r="J34" s="121"/>
      <c r="K34" s="143">
        <f>J34-H34</f>
        <v>0</v>
      </c>
      <c r="L34" s="144" t="str">
        <f>IF(H34=0,"",K34/H34)</f>
        <v/>
      </c>
      <c r="M34" s="121"/>
      <c r="N34" s="42"/>
    </row>
    <row r="35" spans="2:14">
      <c r="B35" s="40"/>
      <c r="C35" s="155">
        <v>675</v>
      </c>
      <c r="D35" s="421" t="s">
        <v>1302</v>
      </c>
      <c r="E35" s="121"/>
      <c r="F35" s="121"/>
      <c r="G35" s="121"/>
      <c r="H35" s="143">
        <f>F35+G35</f>
        <v>0</v>
      </c>
      <c r="I35" s="120"/>
      <c r="J35" s="121"/>
      <c r="K35" s="143">
        <f>J35-H35</f>
        <v>0</v>
      </c>
      <c r="L35" s="144" t="str">
        <f>IF(H35=0,"",K35/H35)</f>
        <v/>
      </c>
      <c r="M35" s="121"/>
      <c r="N35" s="42"/>
    </row>
    <row r="36" spans="2:14">
      <c r="B36" s="40"/>
      <c r="C36" s="155">
        <v>678</v>
      </c>
      <c r="D36" s="421" t="s">
        <v>1303</v>
      </c>
      <c r="E36" s="121"/>
      <c r="F36" s="121"/>
      <c r="G36" s="121"/>
      <c r="H36" s="143">
        <f>F36+G36</f>
        <v>0</v>
      </c>
      <c r="I36" s="120"/>
      <c r="J36" s="121"/>
      <c r="K36" s="143">
        <f>J36-H36</f>
        <v>0</v>
      </c>
      <c r="L36" s="144" t="str">
        <f>IF(H36=0,"",K36/H36)</f>
        <v/>
      </c>
      <c r="M36" s="121"/>
      <c r="N36" s="42"/>
    </row>
    <row r="37" spans="2:14" ht="13.5" thickBot="1">
      <c r="B37" s="60"/>
      <c r="C37" s="62"/>
      <c r="D37" s="62"/>
      <c r="E37" s="62"/>
      <c r="F37" s="62"/>
      <c r="G37" s="62"/>
      <c r="H37" s="62"/>
      <c r="I37" s="62"/>
      <c r="J37" s="62"/>
      <c r="K37" s="62"/>
      <c r="L37" s="62"/>
      <c r="M37" s="62"/>
      <c r="N37" s="63"/>
    </row>
  </sheetData>
  <sheetProtection sheet="1" objects="1" scenarios="1" selectLockedCells="1"/>
  <mergeCells count="10">
    <mergeCell ref="C5:D5"/>
    <mergeCell ref="B2:N2"/>
    <mergeCell ref="E4:E5"/>
    <mergeCell ref="F4:F5"/>
    <mergeCell ref="G4:G5"/>
    <mergeCell ref="H4:H5"/>
    <mergeCell ref="I4:I5"/>
    <mergeCell ref="J4:J5"/>
    <mergeCell ref="K4:L4"/>
    <mergeCell ref="M4:M5"/>
  </mergeCells>
  <phoneticPr fontId="0" type="noConversion"/>
  <printOptions horizontalCentered="1" verticalCentered="1"/>
  <pageMargins left="0.19685039370078741" right="0.19685039370078741" top="0.51181102362204722" bottom="0.19685039370078741" header="0.19685039370078741" footer="0.19685039370078741"/>
  <pageSetup paperSize="9" scale="84" orientation="landscape" horizontalDpi="300" verticalDpi="300" r:id="rId1"/>
  <headerFooter alignWithMargins="0">
    <oddFooter>&amp;R- 32 -</oddFooter>
  </headerFooter>
  <ignoredErrors>
    <ignoredError sqref="E6:G6 J6"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B1:N36"/>
  <sheetViews>
    <sheetView workbookViewId="0">
      <selection activeCell="J7" sqref="J7"/>
    </sheetView>
  </sheetViews>
  <sheetFormatPr baseColWidth="10" defaultColWidth="11.42578125" defaultRowHeight="12.75"/>
  <cols>
    <col min="1" max="1" width="1.85546875" style="179" customWidth="1"/>
    <col min="2" max="2" width="1" style="179" customWidth="1"/>
    <col min="3" max="3" width="7.140625" style="179" customWidth="1"/>
    <col min="4" max="4" width="58.7109375" style="179" customWidth="1"/>
    <col min="5" max="12" width="11.7109375" style="179" customWidth="1"/>
    <col min="13" max="13" width="11.85546875" style="179" customWidth="1"/>
    <col min="14" max="14" width="1" style="179" customWidth="1"/>
    <col min="15" max="15" width="11.140625" style="179" customWidth="1"/>
    <col min="16" max="16384" width="11.42578125" style="179"/>
  </cols>
  <sheetData>
    <row r="1" spans="2:14" ht="13.5" thickBot="1"/>
    <row r="2" spans="2:14" ht="33" customHeight="1" thickBot="1">
      <c r="B2" s="1254" t="s">
        <v>1304</v>
      </c>
      <c r="C2" s="1255"/>
      <c r="D2" s="1255"/>
      <c r="E2" s="1255"/>
      <c r="F2" s="1255"/>
      <c r="G2" s="1255"/>
      <c r="H2" s="1255"/>
      <c r="I2" s="1255"/>
      <c r="J2" s="1255"/>
      <c r="K2" s="1255"/>
      <c r="L2" s="1255"/>
      <c r="M2" s="1255"/>
      <c r="N2" s="1256"/>
    </row>
    <row r="3" spans="2:14" s="38" customFormat="1">
      <c r="B3" s="40"/>
      <c r="C3" s="140"/>
      <c r="D3" s="141"/>
      <c r="E3" s="141"/>
      <c r="F3" s="141"/>
      <c r="G3" s="141"/>
      <c r="H3" s="141"/>
      <c r="I3" s="141"/>
      <c r="J3" s="141"/>
      <c r="K3" s="41"/>
      <c r="L3" s="41"/>
      <c r="M3" s="41"/>
      <c r="N3" s="42"/>
    </row>
    <row r="4" spans="2:14" s="38" customFormat="1">
      <c r="B4" s="40"/>
      <c r="C4" s="140"/>
      <c r="D4" s="141"/>
      <c r="E4" s="1242" t="s">
        <v>1222</v>
      </c>
      <c r="F4" s="1242" t="s">
        <v>758</v>
      </c>
      <c r="G4" s="1242" t="s">
        <v>1223</v>
      </c>
      <c r="H4" s="1242" t="s">
        <v>786</v>
      </c>
      <c r="I4" s="1242" t="s">
        <v>1224</v>
      </c>
      <c r="J4" s="1242" t="s">
        <v>1225</v>
      </c>
      <c r="K4" s="1242" t="s">
        <v>760</v>
      </c>
      <c r="L4" s="1242"/>
      <c r="M4" s="1243" t="s">
        <v>1226</v>
      </c>
      <c r="N4" s="42"/>
    </row>
    <row r="5" spans="2:14" s="38" customFormat="1" ht="51" customHeight="1">
      <c r="B5" s="40"/>
      <c r="C5" s="1257" t="s">
        <v>1305</v>
      </c>
      <c r="D5" s="1258"/>
      <c r="E5" s="1242"/>
      <c r="F5" s="1242"/>
      <c r="G5" s="1242"/>
      <c r="H5" s="1242"/>
      <c r="I5" s="1242"/>
      <c r="J5" s="1242"/>
      <c r="K5" s="1062" t="s">
        <v>789</v>
      </c>
      <c r="L5" s="395" t="s">
        <v>1228</v>
      </c>
      <c r="M5" s="1243"/>
      <c r="N5" s="42"/>
    </row>
    <row r="6" spans="2:14" ht="23.25" customHeight="1">
      <c r="B6" s="175"/>
      <c r="C6" s="1261" t="s">
        <v>1306</v>
      </c>
      <c r="D6" s="1261"/>
      <c r="E6" s="191" t="s">
        <v>726</v>
      </c>
      <c r="F6" s="191" t="s">
        <v>727</v>
      </c>
      <c r="G6" s="191" t="s">
        <v>728</v>
      </c>
      <c r="H6" s="191" t="s">
        <v>1230</v>
      </c>
      <c r="I6" s="191"/>
      <c r="J6" s="191" t="s">
        <v>1231</v>
      </c>
      <c r="K6" s="191" t="s">
        <v>1232</v>
      </c>
      <c r="L6" s="125" t="s">
        <v>1233</v>
      </c>
      <c r="M6" s="192"/>
      <c r="N6" s="178"/>
    </row>
    <row r="7" spans="2:14">
      <c r="B7" s="175"/>
      <c r="C7" s="193">
        <v>6811</v>
      </c>
      <c r="D7" s="421" t="s">
        <v>1307</v>
      </c>
      <c r="E7" s="121"/>
      <c r="F7" s="121"/>
      <c r="G7" s="121"/>
      <c r="H7" s="661">
        <f>F7+G7</f>
        <v>0</v>
      </c>
      <c r="I7" s="121"/>
      <c r="J7" s="121"/>
      <c r="K7" s="143">
        <f>J7-H7</f>
        <v>0</v>
      </c>
      <c r="L7" s="657" t="str">
        <f>IF(H7=0,"",K7/H7)</f>
        <v/>
      </c>
      <c r="M7" s="121"/>
      <c r="N7" s="178"/>
    </row>
    <row r="8" spans="2:14">
      <c r="B8" s="175"/>
      <c r="C8" s="193">
        <v>6812</v>
      </c>
      <c r="D8" s="421" t="s">
        <v>1308</v>
      </c>
      <c r="E8" s="460"/>
      <c r="F8" s="121"/>
      <c r="G8" s="121"/>
      <c r="H8" s="143">
        <f t="shared" ref="H8:H25" si="0">F8+G8</f>
        <v>0</v>
      </c>
      <c r="I8" s="121"/>
      <c r="J8" s="121"/>
      <c r="K8" s="143">
        <f t="shared" ref="K8:K25" si="1">J8-H8</f>
        <v>0</v>
      </c>
      <c r="L8" s="657" t="str">
        <f t="shared" ref="L8:L25" si="2">IF(H8=0,"",K8/H8)</f>
        <v/>
      </c>
      <c r="M8" s="121"/>
      <c r="N8" s="178"/>
    </row>
    <row r="9" spans="2:14">
      <c r="B9" s="175"/>
      <c r="C9" s="193">
        <v>6815</v>
      </c>
      <c r="D9" s="421" t="s">
        <v>1309</v>
      </c>
      <c r="E9" s="121"/>
      <c r="F9" s="121"/>
      <c r="G9" s="121"/>
      <c r="H9" s="143">
        <f t="shared" si="0"/>
        <v>0</v>
      </c>
      <c r="I9" s="121"/>
      <c r="J9" s="121"/>
      <c r="K9" s="143">
        <f t="shared" si="1"/>
        <v>0</v>
      </c>
      <c r="L9" s="657" t="str">
        <f t="shared" si="2"/>
        <v/>
      </c>
      <c r="M9" s="121"/>
      <c r="N9" s="178"/>
    </row>
    <row r="10" spans="2:14">
      <c r="B10" s="175"/>
      <c r="C10" s="193">
        <v>6816</v>
      </c>
      <c r="D10" s="421" t="s">
        <v>1310</v>
      </c>
      <c r="E10" s="461"/>
      <c r="F10" s="121"/>
      <c r="G10" s="121"/>
      <c r="H10" s="143">
        <f t="shared" si="0"/>
        <v>0</v>
      </c>
      <c r="I10" s="121"/>
      <c r="J10" s="121"/>
      <c r="K10" s="143">
        <f t="shared" si="1"/>
        <v>0</v>
      </c>
      <c r="L10" s="657" t="str">
        <f t="shared" si="2"/>
        <v/>
      </c>
      <c r="M10" s="121"/>
      <c r="N10" s="178"/>
    </row>
    <row r="11" spans="2:14">
      <c r="B11" s="175"/>
      <c r="C11" s="193">
        <v>6817</v>
      </c>
      <c r="D11" s="421" t="s">
        <v>1311</v>
      </c>
      <c r="E11" s="121"/>
      <c r="F11" s="121"/>
      <c r="G11" s="121"/>
      <c r="H11" s="143">
        <f t="shared" si="0"/>
        <v>0</v>
      </c>
      <c r="I11" s="121"/>
      <c r="J11" s="121"/>
      <c r="K11" s="143">
        <f t="shared" si="1"/>
        <v>0</v>
      </c>
      <c r="L11" s="657" t="str">
        <f t="shared" si="2"/>
        <v/>
      </c>
      <c r="M11" s="121"/>
      <c r="N11" s="178"/>
    </row>
    <row r="12" spans="2:14">
      <c r="B12" s="175"/>
      <c r="C12" s="193">
        <v>686</v>
      </c>
      <c r="D12" s="421" t="s">
        <v>1312</v>
      </c>
      <c r="E12" s="121"/>
      <c r="F12" s="121"/>
      <c r="G12" s="121"/>
      <c r="H12" s="143">
        <f t="shared" si="0"/>
        <v>0</v>
      </c>
      <c r="I12" s="121"/>
      <c r="J12" s="121"/>
      <c r="K12" s="143">
        <f t="shared" si="1"/>
        <v>0</v>
      </c>
      <c r="L12" s="657" t="str">
        <f t="shared" si="2"/>
        <v/>
      </c>
      <c r="M12" s="121"/>
      <c r="N12" s="178"/>
    </row>
    <row r="13" spans="2:14" ht="22.5">
      <c r="B13" s="175"/>
      <c r="C13" s="193">
        <v>687</v>
      </c>
      <c r="D13" s="421" t="s">
        <v>1313</v>
      </c>
      <c r="E13" s="121"/>
      <c r="F13" s="121"/>
      <c r="G13" s="121"/>
      <c r="H13" s="143">
        <f t="shared" si="0"/>
        <v>0</v>
      </c>
      <c r="I13" s="121"/>
      <c r="J13" s="121"/>
      <c r="K13" s="143">
        <f t="shared" si="1"/>
        <v>0</v>
      </c>
      <c r="L13" s="657" t="str">
        <f t="shared" si="2"/>
        <v/>
      </c>
      <c r="M13" s="121"/>
      <c r="N13" s="178"/>
    </row>
    <row r="14" spans="2:14">
      <c r="B14" s="175"/>
      <c r="C14" s="193">
        <v>6871</v>
      </c>
      <c r="D14" s="662" t="s">
        <v>1314</v>
      </c>
      <c r="E14" s="663"/>
      <c r="F14" s="663"/>
      <c r="G14" s="663"/>
      <c r="H14" s="664">
        <f t="shared" si="0"/>
        <v>0</v>
      </c>
      <c r="I14" s="663"/>
      <c r="J14" s="663"/>
      <c r="K14" s="664">
        <f t="shared" si="1"/>
        <v>0</v>
      </c>
      <c r="L14" s="665" t="str">
        <f t="shared" si="2"/>
        <v/>
      </c>
      <c r="M14" s="663"/>
      <c r="N14" s="178"/>
    </row>
    <row r="15" spans="2:14">
      <c r="B15" s="175"/>
      <c r="C15" s="193">
        <v>68725</v>
      </c>
      <c r="D15" s="666" t="s">
        <v>1315</v>
      </c>
      <c r="E15" s="663"/>
      <c r="F15" s="663"/>
      <c r="G15" s="663"/>
      <c r="H15" s="664">
        <f t="shared" si="0"/>
        <v>0</v>
      </c>
      <c r="I15" s="663"/>
      <c r="J15" s="663"/>
      <c r="K15" s="664">
        <f t="shared" si="1"/>
        <v>0</v>
      </c>
      <c r="L15" s="665" t="str">
        <f t="shared" si="2"/>
        <v/>
      </c>
      <c r="M15" s="663"/>
      <c r="N15" s="178"/>
    </row>
    <row r="16" spans="2:14" ht="22.5">
      <c r="B16" s="175"/>
      <c r="C16" s="193">
        <v>68741</v>
      </c>
      <c r="D16" s="666" t="s">
        <v>1316</v>
      </c>
      <c r="E16" s="663"/>
      <c r="F16" s="663"/>
      <c r="G16" s="663"/>
      <c r="H16" s="664">
        <f t="shared" si="0"/>
        <v>0</v>
      </c>
      <c r="I16" s="663"/>
      <c r="J16" s="663"/>
      <c r="K16" s="664">
        <f t="shared" si="1"/>
        <v>0</v>
      </c>
      <c r="L16" s="665" t="str">
        <f t="shared" si="2"/>
        <v/>
      </c>
      <c r="M16" s="663"/>
      <c r="N16" s="178"/>
    </row>
    <row r="17" spans="2:14" ht="22.5">
      <c r="B17" s="175"/>
      <c r="C17" s="193">
        <v>68742</v>
      </c>
      <c r="D17" s="666" t="s">
        <v>1317</v>
      </c>
      <c r="E17" s="663"/>
      <c r="F17" s="663"/>
      <c r="G17" s="663"/>
      <c r="H17" s="664">
        <f t="shared" si="0"/>
        <v>0</v>
      </c>
      <c r="I17" s="663"/>
      <c r="J17" s="663"/>
      <c r="K17" s="664">
        <f t="shared" si="1"/>
        <v>0</v>
      </c>
      <c r="L17" s="665" t="str">
        <f t="shared" si="2"/>
        <v/>
      </c>
      <c r="M17" s="663"/>
      <c r="N17" s="178"/>
    </row>
    <row r="18" spans="2:14" ht="22.5">
      <c r="B18" s="175"/>
      <c r="C18" s="194">
        <v>687461</v>
      </c>
      <c r="D18" s="666" t="s">
        <v>1318</v>
      </c>
      <c r="E18" s="663"/>
      <c r="F18" s="663"/>
      <c r="G18" s="663"/>
      <c r="H18" s="664">
        <f t="shared" si="0"/>
        <v>0</v>
      </c>
      <c r="I18" s="663"/>
      <c r="J18" s="663"/>
      <c r="K18" s="664">
        <f t="shared" si="1"/>
        <v>0</v>
      </c>
      <c r="L18" s="665" t="str">
        <f t="shared" si="2"/>
        <v/>
      </c>
      <c r="M18" s="663"/>
      <c r="N18" s="178"/>
    </row>
    <row r="19" spans="2:14" ht="22.5">
      <c r="B19" s="175"/>
      <c r="C19" s="193">
        <v>687462</v>
      </c>
      <c r="D19" s="666" t="s">
        <v>1319</v>
      </c>
      <c r="E19" s="663"/>
      <c r="F19" s="663"/>
      <c r="G19" s="663"/>
      <c r="H19" s="664">
        <f t="shared" si="0"/>
        <v>0</v>
      </c>
      <c r="I19" s="663"/>
      <c r="J19" s="663"/>
      <c r="K19" s="664">
        <f t="shared" si="1"/>
        <v>0</v>
      </c>
      <c r="L19" s="665" t="str">
        <f t="shared" si="2"/>
        <v/>
      </c>
      <c r="M19" s="663"/>
      <c r="N19" s="178"/>
    </row>
    <row r="20" spans="2:14">
      <c r="B20" s="175"/>
      <c r="C20" s="193">
        <v>68748</v>
      </c>
      <c r="D20" s="666" t="s">
        <v>1320</v>
      </c>
      <c r="E20" s="663"/>
      <c r="F20" s="663"/>
      <c r="G20" s="663"/>
      <c r="H20" s="664">
        <f t="shared" si="0"/>
        <v>0</v>
      </c>
      <c r="I20" s="663"/>
      <c r="J20" s="663"/>
      <c r="K20" s="664">
        <f t="shared" si="1"/>
        <v>0</v>
      </c>
      <c r="L20" s="665" t="str">
        <f t="shared" si="2"/>
        <v/>
      </c>
      <c r="M20" s="663"/>
      <c r="N20" s="178"/>
    </row>
    <row r="21" spans="2:14">
      <c r="B21" s="175"/>
      <c r="C21" s="193">
        <v>6876</v>
      </c>
      <c r="D21" s="666" t="s">
        <v>1321</v>
      </c>
      <c r="E21" s="663"/>
      <c r="F21" s="663"/>
      <c r="G21" s="663"/>
      <c r="H21" s="664">
        <f t="shared" si="0"/>
        <v>0</v>
      </c>
      <c r="I21" s="663"/>
      <c r="J21" s="663"/>
      <c r="K21" s="664">
        <f t="shared" si="1"/>
        <v>0</v>
      </c>
      <c r="L21" s="665" t="str">
        <f t="shared" si="2"/>
        <v/>
      </c>
      <c r="M21" s="663"/>
      <c r="N21" s="178"/>
    </row>
    <row r="22" spans="2:14">
      <c r="B22" s="175"/>
      <c r="C22" s="193">
        <v>689</v>
      </c>
      <c r="D22" s="423" t="s">
        <v>1322</v>
      </c>
      <c r="E22" s="121"/>
      <c r="F22" s="121"/>
      <c r="G22" s="121"/>
      <c r="H22" s="143">
        <f t="shared" si="0"/>
        <v>0</v>
      </c>
      <c r="I22" s="121"/>
      <c r="J22" s="121"/>
      <c r="K22" s="143">
        <f t="shared" si="1"/>
        <v>0</v>
      </c>
      <c r="L22" s="657" t="str">
        <f t="shared" si="2"/>
        <v/>
      </c>
      <c r="M22" s="121"/>
      <c r="N22" s="178"/>
    </row>
    <row r="23" spans="2:14" ht="22.5">
      <c r="B23" s="175"/>
      <c r="C23" s="193">
        <v>6894</v>
      </c>
      <c r="D23" s="666" t="s">
        <v>1323</v>
      </c>
      <c r="E23" s="663"/>
      <c r="F23" s="663"/>
      <c r="G23" s="663"/>
      <c r="H23" s="664">
        <f t="shared" si="0"/>
        <v>0</v>
      </c>
      <c r="I23" s="663"/>
      <c r="J23" s="663"/>
      <c r="K23" s="664">
        <f t="shared" si="1"/>
        <v>0</v>
      </c>
      <c r="L23" s="665" t="str">
        <f t="shared" si="2"/>
        <v/>
      </c>
      <c r="M23" s="663"/>
      <c r="N23" s="178"/>
    </row>
    <row r="24" spans="2:14" ht="22.5">
      <c r="B24" s="175"/>
      <c r="C24" s="193">
        <v>6895</v>
      </c>
      <c r="D24" s="666" t="s">
        <v>1324</v>
      </c>
      <c r="E24" s="663"/>
      <c r="F24" s="663"/>
      <c r="G24" s="663"/>
      <c r="H24" s="664">
        <f t="shared" si="0"/>
        <v>0</v>
      </c>
      <c r="I24" s="663"/>
      <c r="J24" s="663"/>
      <c r="K24" s="664">
        <f t="shared" si="1"/>
        <v>0</v>
      </c>
      <c r="L24" s="665" t="str">
        <f t="shared" si="2"/>
        <v/>
      </c>
      <c r="M24" s="663"/>
      <c r="N24" s="178"/>
    </row>
    <row r="25" spans="2:14" ht="22.5">
      <c r="B25" s="175"/>
      <c r="C25" s="193">
        <v>6897</v>
      </c>
      <c r="D25" s="666" t="s">
        <v>1325</v>
      </c>
      <c r="E25" s="663"/>
      <c r="F25" s="663"/>
      <c r="G25" s="663"/>
      <c r="H25" s="664">
        <f t="shared" si="0"/>
        <v>0</v>
      </c>
      <c r="I25" s="663"/>
      <c r="J25" s="663"/>
      <c r="K25" s="664">
        <f t="shared" si="1"/>
        <v>0</v>
      </c>
      <c r="L25" s="665" t="str">
        <f t="shared" si="2"/>
        <v/>
      </c>
      <c r="M25" s="663"/>
      <c r="N25" s="178"/>
    </row>
    <row r="26" spans="2:14" ht="13.5" thickBot="1">
      <c r="B26" s="175"/>
      <c r="C26" s="176"/>
      <c r="D26" s="195"/>
      <c r="E26" s="196"/>
      <c r="F26" s="196"/>
      <c r="G26" s="196"/>
      <c r="H26" s="196"/>
      <c r="I26" s="196"/>
      <c r="J26" s="196"/>
      <c r="K26" s="196"/>
      <c r="L26" s="197" t="str">
        <f>IF(F26=0,"",(J26-F26)/F26)</f>
        <v/>
      </c>
      <c r="M26" s="196"/>
      <c r="N26" s="178"/>
    </row>
    <row r="27" spans="2:14" ht="14.25" thickTop="1" thickBot="1">
      <c r="B27" s="175"/>
      <c r="C27" s="1259" t="s">
        <v>1326</v>
      </c>
      <c r="D27" s="1260"/>
      <c r="E27" s="658">
        <f>+SUM('Charges expl.3'!E7:E36)+SUM(E7:E13)+SUM(E22:E22)</f>
        <v>0</v>
      </c>
      <c r="F27" s="658">
        <f>+SUM('Charges expl.3'!F7:F36)+SUM(F7:F13)+SUM(F22:F22)</f>
        <v>0</v>
      </c>
      <c r="G27" s="658">
        <f>+SUM('Charges expl.3'!G7:G36)+SUM(G7:G13)+SUM(G22:G22)</f>
        <v>0</v>
      </c>
      <c r="H27" s="658">
        <f>+SUM('Charges expl.3'!H7:H36)+SUM(H7:H13)+SUM(H22:H22)</f>
        <v>0</v>
      </c>
      <c r="I27" s="658">
        <f>+SUM('Charges expl.3'!I7:I36)+SUM(I7:I13)+SUM(I22:I22)</f>
        <v>0</v>
      </c>
      <c r="J27" s="658">
        <f>+SUM('Charges expl.3'!J7:J36)+SUM(J7:J13)+SUM(J22:J22)</f>
        <v>0</v>
      </c>
      <c r="K27" s="658">
        <f>J27-H27</f>
        <v>0</v>
      </c>
      <c r="L27" s="659" t="str">
        <f>IF(H27=0,"",K27/H27)</f>
        <v/>
      </c>
      <c r="M27" s="658">
        <f>+SUM('Charges expl.3'!M7:M36)+SUM(M7:M13)+SUM(M22:M22)</f>
        <v>0</v>
      </c>
      <c r="N27" s="178"/>
    </row>
    <row r="28" spans="2:14" ht="14.25" thickTop="1" thickBot="1">
      <c r="B28" s="175"/>
      <c r="C28" s="176"/>
      <c r="D28" s="177"/>
      <c r="E28" s="136"/>
      <c r="F28" s="136"/>
      <c r="G28" s="136"/>
      <c r="H28" s="136"/>
      <c r="I28" s="136"/>
      <c r="J28" s="136"/>
      <c r="K28" s="136"/>
      <c r="L28" s="137"/>
      <c r="M28" s="136"/>
      <c r="N28" s="178"/>
    </row>
    <row r="29" spans="2:14" ht="12.75" customHeight="1" thickTop="1" thickBot="1">
      <c r="B29" s="175"/>
      <c r="C29" s="1252" t="s">
        <v>1327</v>
      </c>
      <c r="D29" s="1253"/>
      <c r="E29" s="658">
        <f>+E27+'Charges expl.2'!E19+'Charges expl.1'!E35</f>
        <v>0</v>
      </c>
      <c r="F29" s="658">
        <f>+F27+'Charges expl.2'!F19+'Charges expl.1'!F35</f>
        <v>0</v>
      </c>
      <c r="G29" s="658">
        <f>+G27+'Charges expl.2'!G19+'Charges expl.1'!G35</f>
        <v>0</v>
      </c>
      <c r="H29" s="658">
        <f>+H27+'Charges expl.2'!H19+'Charges expl.1'!H35</f>
        <v>0</v>
      </c>
      <c r="I29" s="658">
        <f>+I27+'Charges expl.2'!I19+'Charges expl.1'!I35</f>
        <v>0</v>
      </c>
      <c r="J29" s="658">
        <f>+J27+'Charges expl.2'!J19+'Charges expl.1'!J35</f>
        <v>0</v>
      </c>
      <c r="K29" s="658">
        <f>J29-H29</f>
        <v>0</v>
      </c>
      <c r="L29" s="659" t="str">
        <f>IF(H29=0,"",K29/H29)</f>
        <v/>
      </c>
      <c r="M29" s="660">
        <f>+M27+'Charges expl.2'!M19+'Charges expl.1'!M35</f>
        <v>0</v>
      </c>
      <c r="N29" s="178"/>
    </row>
    <row r="30" spans="2:14" ht="13.5" thickTop="1">
      <c r="B30" s="175"/>
      <c r="C30" s="176"/>
      <c r="D30" s="177"/>
      <c r="E30" s="136"/>
      <c r="F30" s="136"/>
      <c r="G30" s="136"/>
      <c r="H30" s="136"/>
      <c r="I30" s="136"/>
      <c r="J30" s="136"/>
      <c r="K30" s="136"/>
      <c r="L30" s="137"/>
      <c r="M30" s="136"/>
      <c r="N30" s="178"/>
    </row>
    <row r="31" spans="2:14">
      <c r="B31" s="175"/>
      <c r="C31" s="176"/>
      <c r="D31" s="177"/>
      <c r="E31" s="136" t="s">
        <v>1328</v>
      </c>
      <c r="F31" s="136" t="s">
        <v>1328</v>
      </c>
      <c r="G31" s="136"/>
      <c r="H31" s="136"/>
      <c r="I31" s="136"/>
      <c r="J31" s="136" t="s">
        <v>1329</v>
      </c>
      <c r="K31" s="136"/>
      <c r="L31" s="137"/>
      <c r="M31" s="136" t="s">
        <v>1329</v>
      </c>
      <c r="N31" s="178"/>
    </row>
    <row r="32" spans="2:14">
      <c r="B32" s="175"/>
      <c r="C32" s="201" t="s">
        <v>1330</v>
      </c>
      <c r="D32" s="667" t="s">
        <v>1331</v>
      </c>
      <c r="E32" s="121"/>
      <c r="F32" s="121"/>
      <c r="G32" s="121"/>
      <c r="H32" s="143">
        <f>F32+G32</f>
        <v>0</v>
      </c>
      <c r="I32" s="121"/>
      <c r="J32" s="121"/>
      <c r="K32" s="143">
        <f>J32-H32</f>
        <v>0</v>
      </c>
      <c r="L32" s="143" t="str">
        <f>IF(H32=0,"",K32/H32)</f>
        <v/>
      </c>
      <c r="M32" s="121"/>
      <c r="N32" s="178"/>
    </row>
    <row r="33" spans="2:14">
      <c r="B33" s="175"/>
      <c r="C33" s="201" t="s">
        <v>1332</v>
      </c>
      <c r="D33" s="667" t="s">
        <v>795</v>
      </c>
      <c r="E33" s="121"/>
      <c r="F33" s="121"/>
      <c r="G33" s="121"/>
      <c r="H33" s="143">
        <f>F33+G33</f>
        <v>0</v>
      </c>
      <c r="I33" s="121"/>
      <c r="J33" s="121"/>
      <c r="K33" s="143">
        <f>J33-H33</f>
        <v>0</v>
      </c>
      <c r="L33" s="143" t="str">
        <f>IF(H33=0,"",K33/H33)</f>
        <v/>
      </c>
      <c r="M33" s="121"/>
      <c r="N33" s="178"/>
    </row>
    <row r="34" spans="2:14" ht="13.5" thickBot="1">
      <c r="B34" s="175"/>
      <c r="C34" s="176"/>
      <c r="D34" s="177"/>
      <c r="E34" s="136"/>
      <c r="F34" s="136"/>
      <c r="G34" s="136"/>
      <c r="H34" s="136"/>
      <c r="I34" s="136"/>
      <c r="J34" s="136"/>
      <c r="K34" s="136"/>
      <c r="L34" s="137"/>
      <c r="M34" s="136"/>
      <c r="N34" s="178"/>
    </row>
    <row r="35" spans="2:14" ht="12.75" customHeight="1" thickTop="1" thickBot="1">
      <c r="B35" s="175"/>
      <c r="C35" s="1252" t="s">
        <v>1333</v>
      </c>
      <c r="D35" s="1253"/>
      <c r="E35" s="658">
        <f>+E29+SUM(E32:E33)</f>
        <v>0</v>
      </c>
      <c r="F35" s="658">
        <f>+F29+SUM(F32:F33)</f>
        <v>0</v>
      </c>
      <c r="G35" s="658">
        <f>+G29+SUM(G32:G33)</f>
        <v>0</v>
      </c>
      <c r="H35" s="658">
        <f>+F35+G35</f>
        <v>0</v>
      </c>
      <c r="I35" s="658">
        <f>+I29+SUM(I32:I33)</f>
        <v>0</v>
      </c>
      <c r="J35" s="658">
        <f>+J29+SUM(J32:J33)</f>
        <v>0</v>
      </c>
      <c r="K35" s="658">
        <f>J35-H35</f>
        <v>0</v>
      </c>
      <c r="L35" s="659" t="str">
        <f>IF(H35=0,"",K35/H35)</f>
        <v/>
      </c>
      <c r="M35" s="660">
        <f>+M29+SUM(M32:M33)</f>
        <v>0</v>
      </c>
      <c r="N35" s="178"/>
    </row>
    <row r="36" spans="2:14" ht="14.25" thickTop="1" thickBot="1">
      <c r="B36" s="198"/>
      <c r="C36" s="199"/>
      <c r="D36" s="199"/>
      <c r="E36" s="199"/>
      <c r="F36" s="199"/>
      <c r="G36" s="199"/>
      <c r="H36" s="199"/>
      <c r="I36" s="199"/>
      <c r="J36" s="199"/>
      <c r="K36" s="199"/>
      <c r="L36" s="199"/>
      <c r="M36" s="199"/>
      <c r="N36" s="200"/>
    </row>
  </sheetData>
  <sheetProtection sheet="1" selectLockedCells="1"/>
  <mergeCells count="14">
    <mergeCell ref="J4:J5"/>
    <mergeCell ref="K4:L4"/>
    <mergeCell ref="M4:M5"/>
    <mergeCell ref="B2:N2"/>
    <mergeCell ref="C29:D29"/>
    <mergeCell ref="C5:D5"/>
    <mergeCell ref="C27:D27"/>
    <mergeCell ref="C6:D6"/>
    <mergeCell ref="I4:I5"/>
    <mergeCell ref="C35:D35"/>
    <mergeCell ref="E4:E5"/>
    <mergeCell ref="F4:F5"/>
    <mergeCell ref="G4:G5"/>
    <mergeCell ref="H4:H5"/>
  </mergeCells>
  <phoneticPr fontId="0" type="noConversion"/>
  <printOptions horizontalCentered="1" verticalCentered="1"/>
  <pageMargins left="0.19685039370078741" right="0.19685039370078741" top="0.19685039370078741" bottom="0.19685039370078741" header="0.19685039370078741" footer="0.19685039370078741"/>
  <pageSetup paperSize="9" scale="84" orientation="landscape" horizontalDpi="300" verticalDpi="300" r:id="rId1"/>
  <headerFooter alignWithMargins="0">
    <oddFooter>&amp;R- 33 -</oddFooter>
  </headerFooter>
  <ignoredErrors>
    <ignoredError sqref="E6:G6 J6"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B1:M45"/>
  <sheetViews>
    <sheetView workbookViewId="0">
      <selection activeCell="F7" sqref="F7"/>
    </sheetView>
  </sheetViews>
  <sheetFormatPr baseColWidth="10" defaultColWidth="11.42578125" defaultRowHeight="12.75"/>
  <cols>
    <col min="1" max="1" width="1.7109375" style="38" customWidth="1"/>
    <col min="2" max="2" width="1" style="38" customWidth="1"/>
    <col min="3" max="3" width="7.140625" style="38" customWidth="1"/>
    <col min="4" max="4" width="58.7109375" style="38" customWidth="1"/>
    <col min="5" max="12" width="11.7109375" style="38" customWidth="1"/>
    <col min="13" max="13" width="1" style="38" customWidth="1"/>
    <col min="14" max="16384" width="11.42578125" style="38"/>
  </cols>
  <sheetData>
    <row r="1" spans="2:13" ht="7.5" customHeight="1" thickBot="1"/>
    <row r="2" spans="2:13" ht="33" customHeight="1" thickBot="1">
      <c r="B2" s="1142" t="s">
        <v>1334</v>
      </c>
      <c r="C2" s="1143"/>
      <c r="D2" s="1143"/>
      <c r="E2" s="1143"/>
      <c r="F2" s="1143"/>
      <c r="G2" s="1143"/>
      <c r="H2" s="1143"/>
      <c r="I2" s="1143"/>
      <c r="J2" s="1143"/>
      <c r="K2" s="1143"/>
      <c r="L2" s="1143"/>
      <c r="M2" s="1144"/>
    </row>
    <row r="3" spans="2:13">
      <c r="B3" s="40"/>
      <c r="C3" s="140"/>
      <c r="D3" s="141"/>
      <c r="E3" s="141"/>
      <c r="F3" s="141"/>
      <c r="G3" s="141"/>
      <c r="H3" s="141"/>
      <c r="I3" s="141"/>
      <c r="J3" s="41"/>
      <c r="K3" s="41"/>
      <c r="L3" s="41"/>
      <c r="M3" s="42"/>
    </row>
    <row r="4" spans="2:13">
      <c r="B4" s="40"/>
      <c r="E4" s="1242" t="s">
        <v>1222</v>
      </c>
      <c r="F4" s="1242" t="s">
        <v>758</v>
      </c>
      <c r="G4" s="1242" t="s">
        <v>1223</v>
      </c>
      <c r="H4" s="1242" t="s">
        <v>1335</v>
      </c>
      <c r="I4" s="1242" t="s">
        <v>1336</v>
      </c>
      <c r="J4" s="1242" t="s">
        <v>760</v>
      </c>
      <c r="K4" s="1242"/>
      <c r="L4" s="1243" t="s">
        <v>1226</v>
      </c>
      <c r="M4" s="42"/>
    </row>
    <row r="5" spans="2:13" ht="36" customHeight="1">
      <c r="B5" s="40"/>
      <c r="C5" s="1250" t="s">
        <v>1337</v>
      </c>
      <c r="D5" s="1251"/>
      <c r="E5" s="1242"/>
      <c r="F5" s="1242"/>
      <c r="G5" s="1242"/>
      <c r="H5" s="1242"/>
      <c r="I5" s="1242"/>
      <c r="J5" s="1062" t="s">
        <v>789</v>
      </c>
      <c r="K5" s="395" t="s">
        <v>1228</v>
      </c>
      <c r="L5" s="1243"/>
      <c r="M5" s="42"/>
    </row>
    <row r="6" spans="2:13">
      <c r="B6" s="40"/>
      <c r="E6" s="124" t="s">
        <v>726</v>
      </c>
      <c r="F6" s="124" t="s">
        <v>727</v>
      </c>
      <c r="G6" s="124" t="s">
        <v>728</v>
      </c>
      <c r="H6" s="124" t="s">
        <v>1230</v>
      </c>
      <c r="I6" s="124" t="s">
        <v>1231</v>
      </c>
      <c r="J6" s="191" t="s">
        <v>1232</v>
      </c>
      <c r="K6" s="125" t="s">
        <v>1233</v>
      </c>
      <c r="L6" s="126"/>
      <c r="M6" s="42"/>
    </row>
    <row r="7" spans="2:13" ht="12.75" customHeight="1">
      <c r="B7" s="40"/>
      <c r="C7" s="188">
        <v>731</v>
      </c>
      <c r="D7" s="668" t="s">
        <v>1338</v>
      </c>
      <c r="E7" s="157"/>
      <c r="F7" s="157"/>
      <c r="G7" s="157"/>
      <c r="H7" s="158">
        <f>F7+G7</f>
        <v>0</v>
      </c>
      <c r="I7" s="157"/>
      <c r="J7" s="158">
        <f>I7-H7</f>
        <v>0</v>
      </c>
      <c r="K7" s="159" t="str">
        <f>IF(H7=0,"",J7/H7)</f>
        <v/>
      </c>
      <c r="L7" s="157"/>
      <c r="M7" s="42"/>
    </row>
    <row r="8" spans="2:13" ht="12.75" customHeight="1">
      <c r="B8" s="40"/>
      <c r="C8" s="188">
        <v>731224</v>
      </c>
      <c r="D8" s="674" t="s">
        <v>1339</v>
      </c>
      <c r="E8" s="671"/>
      <c r="F8" s="671"/>
      <c r="G8" s="671"/>
      <c r="H8" s="672">
        <f t="shared" ref="H8:H17" si="0">F8+G8</f>
        <v>0</v>
      </c>
      <c r="I8" s="671"/>
      <c r="J8" s="675">
        <f t="shared" ref="J8:J17" si="1">I8-H8</f>
        <v>0</v>
      </c>
      <c r="K8" s="673" t="str">
        <f t="shared" ref="K8:K17" si="2">IF(H8=0,"",J8/H8)</f>
        <v/>
      </c>
      <c r="L8" s="671"/>
      <c r="M8" s="443"/>
    </row>
    <row r="9" spans="2:13" ht="12.75" customHeight="1">
      <c r="B9" s="40"/>
      <c r="C9" s="188">
        <v>732</v>
      </c>
      <c r="D9" s="668" t="s">
        <v>1340</v>
      </c>
      <c r="E9" s="157"/>
      <c r="F9" s="157"/>
      <c r="G9" s="157"/>
      <c r="H9" s="158">
        <f t="shared" si="0"/>
        <v>0</v>
      </c>
      <c r="I9" s="157"/>
      <c r="J9" s="158">
        <f t="shared" si="1"/>
        <v>0</v>
      </c>
      <c r="K9" s="159" t="str">
        <f t="shared" si="2"/>
        <v/>
      </c>
      <c r="L9" s="157"/>
      <c r="M9" s="42"/>
    </row>
    <row r="10" spans="2:13" ht="12.75" customHeight="1">
      <c r="B10" s="40"/>
      <c r="C10" s="188">
        <v>733</v>
      </c>
      <c r="D10" s="668" t="s">
        <v>1341</v>
      </c>
      <c r="E10" s="157"/>
      <c r="F10" s="157"/>
      <c r="G10" s="157"/>
      <c r="H10" s="158">
        <f t="shared" si="0"/>
        <v>0</v>
      </c>
      <c r="I10" s="157"/>
      <c r="J10" s="442">
        <f t="shared" si="1"/>
        <v>0</v>
      </c>
      <c r="K10" s="159" t="str">
        <f t="shared" si="2"/>
        <v/>
      </c>
      <c r="L10" s="157"/>
      <c r="M10" s="443"/>
    </row>
    <row r="11" spans="2:13" ht="12.75" customHeight="1">
      <c r="B11" s="40"/>
      <c r="C11" s="188">
        <v>733222</v>
      </c>
      <c r="D11" s="674" t="s">
        <v>1339</v>
      </c>
      <c r="E11" s="671"/>
      <c r="F11" s="671"/>
      <c r="G11" s="671"/>
      <c r="H11" s="672">
        <f t="shared" si="0"/>
        <v>0</v>
      </c>
      <c r="I11" s="671"/>
      <c r="J11" s="675">
        <f t="shared" si="1"/>
        <v>0</v>
      </c>
      <c r="K11" s="673" t="str">
        <f t="shared" si="2"/>
        <v/>
      </c>
      <c r="L11" s="671"/>
      <c r="M11" s="443"/>
    </row>
    <row r="12" spans="2:13" ht="12.75" customHeight="1">
      <c r="B12" s="40"/>
      <c r="C12" s="188">
        <v>734</v>
      </c>
      <c r="D12" s="669" t="s">
        <v>1342</v>
      </c>
      <c r="E12" s="157"/>
      <c r="F12" s="157"/>
      <c r="G12" s="157"/>
      <c r="H12" s="158">
        <f t="shared" si="0"/>
        <v>0</v>
      </c>
      <c r="I12" s="157"/>
      <c r="J12" s="158">
        <f t="shared" si="1"/>
        <v>0</v>
      </c>
      <c r="K12" s="159" t="str">
        <f t="shared" si="2"/>
        <v/>
      </c>
      <c r="L12" s="157"/>
      <c r="M12" s="42"/>
    </row>
    <row r="13" spans="2:13" ht="12.75" customHeight="1">
      <c r="B13" s="40"/>
      <c r="C13" s="188">
        <v>735</v>
      </c>
      <c r="D13" s="668" t="s">
        <v>1343</v>
      </c>
      <c r="E13" s="157"/>
      <c r="F13" s="157"/>
      <c r="G13" s="157"/>
      <c r="H13" s="158">
        <f t="shared" si="0"/>
        <v>0</v>
      </c>
      <c r="I13" s="157"/>
      <c r="J13" s="442">
        <f t="shared" si="1"/>
        <v>0</v>
      </c>
      <c r="K13" s="159" t="str">
        <f t="shared" si="2"/>
        <v/>
      </c>
      <c r="L13" s="157"/>
      <c r="M13" s="443"/>
    </row>
    <row r="14" spans="2:13" ht="12.75" customHeight="1">
      <c r="B14" s="40"/>
      <c r="C14" s="188">
        <v>7351</v>
      </c>
      <c r="D14" s="676" t="s">
        <v>1344</v>
      </c>
      <c r="E14" s="671"/>
      <c r="F14" s="671"/>
      <c r="G14" s="671"/>
      <c r="H14" s="672">
        <f t="shared" si="0"/>
        <v>0</v>
      </c>
      <c r="I14" s="671"/>
      <c r="J14" s="675">
        <f t="shared" si="1"/>
        <v>0</v>
      </c>
      <c r="K14" s="673" t="str">
        <f t="shared" si="2"/>
        <v/>
      </c>
      <c r="L14" s="671"/>
      <c r="M14" s="443"/>
    </row>
    <row r="15" spans="2:13" ht="12.75" customHeight="1">
      <c r="B15" s="40"/>
      <c r="C15" s="188">
        <v>7352</v>
      </c>
      <c r="D15" s="676" t="s">
        <v>1345</v>
      </c>
      <c r="E15" s="671"/>
      <c r="F15" s="671"/>
      <c r="G15" s="671"/>
      <c r="H15" s="672">
        <f t="shared" si="0"/>
        <v>0</v>
      </c>
      <c r="I15" s="671"/>
      <c r="J15" s="675">
        <f t="shared" si="1"/>
        <v>0</v>
      </c>
      <c r="K15" s="673" t="str">
        <f t="shared" si="2"/>
        <v/>
      </c>
      <c r="L15" s="671"/>
      <c r="M15" s="443"/>
    </row>
    <row r="16" spans="2:13" ht="12.75" customHeight="1">
      <c r="B16" s="40"/>
      <c r="C16" s="188">
        <v>7353</v>
      </c>
      <c r="D16" s="676" t="s">
        <v>1346</v>
      </c>
      <c r="E16" s="671"/>
      <c r="F16" s="671"/>
      <c r="G16" s="671"/>
      <c r="H16" s="672">
        <f t="shared" si="0"/>
        <v>0</v>
      </c>
      <c r="I16" s="671"/>
      <c r="J16" s="675">
        <f t="shared" si="1"/>
        <v>0</v>
      </c>
      <c r="K16" s="673" t="str">
        <f t="shared" si="2"/>
        <v/>
      </c>
      <c r="L16" s="671"/>
      <c r="M16" s="443"/>
    </row>
    <row r="17" spans="2:13" ht="12.75" customHeight="1">
      <c r="B17" s="40"/>
      <c r="C17" s="188">
        <v>738</v>
      </c>
      <c r="D17" s="668" t="s">
        <v>1347</v>
      </c>
      <c r="E17" s="157"/>
      <c r="F17" s="157"/>
      <c r="G17" s="157"/>
      <c r="H17" s="158">
        <f t="shared" si="0"/>
        <v>0</v>
      </c>
      <c r="I17" s="157"/>
      <c r="J17" s="442">
        <f t="shared" si="1"/>
        <v>0</v>
      </c>
      <c r="K17" s="159" t="str">
        <f t="shared" si="2"/>
        <v/>
      </c>
      <c r="L17" s="157"/>
      <c r="M17" s="443"/>
    </row>
    <row r="18" spans="2:13" ht="13.5" thickBot="1">
      <c r="B18" s="40"/>
      <c r="C18" s="41"/>
      <c r="D18" s="183"/>
      <c r="E18" s="184"/>
      <c r="F18" s="184"/>
      <c r="G18" s="184"/>
      <c r="H18" s="184"/>
      <c r="I18" s="184"/>
      <c r="J18" s="184"/>
      <c r="K18" s="185"/>
      <c r="L18" s="184"/>
      <c r="M18" s="42"/>
    </row>
    <row r="19" spans="2:13" ht="14.25" thickTop="1" thickBot="1">
      <c r="B19" s="40"/>
      <c r="C19" s="1262" t="s">
        <v>1260</v>
      </c>
      <c r="D19" s="1263"/>
      <c r="E19" s="658">
        <f>+SUM(E7)+SUM(E9)+SUM(E10)+SUM(E12:E13)+SUM(E17)</f>
        <v>0</v>
      </c>
      <c r="F19" s="186">
        <f>+SUM(F7)+SUM(F9)+SUM(F10)+SUM(F12:F13)+SUM(F17)</f>
        <v>0</v>
      </c>
      <c r="G19" s="186">
        <f>+SUM(G7)+SUM(G9)+SUM(G10)+SUM(G12:G13)+SUM(G17)</f>
        <v>0</v>
      </c>
      <c r="H19" s="186">
        <f>F19+G19</f>
        <v>0</v>
      </c>
      <c r="I19" s="186">
        <f>+SUM(I7)+SUM(I9)+SUM(I10)+SUM(I12:I13)+SUM(I17)</f>
        <v>0</v>
      </c>
      <c r="J19" s="186">
        <f>I19-H19</f>
        <v>0</v>
      </c>
      <c r="K19" s="173" t="str">
        <f>IF(H19=0,"",J19/H19)</f>
        <v/>
      </c>
      <c r="L19" s="187">
        <f>+SUM(L7)+SUM(L9)+SUM(L10)+SUM(L12:L13)+SUM(L17)</f>
        <v>0</v>
      </c>
      <c r="M19" s="42"/>
    </row>
    <row r="20" spans="2:13" ht="13.5" thickTop="1">
      <c r="B20" s="40"/>
      <c r="C20" s="41"/>
      <c r="D20" s="41"/>
      <c r="E20" s="136"/>
      <c r="F20" s="136"/>
      <c r="G20" s="136"/>
      <c r="H20" s="136"/>
      <c r="I20" s="136"/>
      <c r="J20" s="136"/>
      <c r="K20" s="137"/>
      <c r="L20" s="136"/>
      <c r="M20" s="42"/>
    </row>
    <row r="21" spans="2:13">
      <c r="B21" s="40"/>
      <c r="C21" s="1264" t="s">
        <v>1348</v>
      </c>
      <c r="D21" s="1264"/>
      <c r="E21" s="136"/>
      <c r="F21" s="136"/>
      <c r="G21" s="136"/>
      <c r="H21" s="136"/>
      <c r="I21" s="136"/>
      <c r="J21" s="136"/>
      <c r="K21" s="137"/>
      <c r="L21" s="136"/>
      <c r="M21" s="42"/>
    </row>
    <row r="22" spans="2:13" ht="4.5" customHeight="1">
      <c r="B22" s="40"/>
      <c r="C22" s="41"/>
      <c r="D22" s="41"/>
      <c r="E22" s="136"/>
      <c r="F22" s="136"/>
      <c r="G22" s="136"/>
      <c r="H22" s="136"/>
      <c r="I22" s="136"/>
      <c r="J22" s="136"/>
      <c r="K22" s="137"/>
      <c r="L22" s="136"/>
      <c r="M22" s="42"/>
    </row>
    <row r="23" spans="2:13">
      <c r="B23" s="40"/>
      <c r="C23" s="188">
        <v>70</v>
      </c>
      <c r="D23" s="424" t="s">
        <v>1349</v>
      </c>
      <c r="E23" s="157"/>
      <c r="F23" s="157"/>
      <c r="G23" s="157"/>
      <c r="H23" s="158">
        <f t="shared" ref="H23:H42" si="3">F23+G23</f>
        <v>0</v>
      </c>
      <c r="I23" s="157"/>
      <c r="J23" s="158">
        <f t="shared" ref="J23:J42" si="4">I23-H23</f>
        <v>0</v>
      </c>
      <c r="K23" s="159" t="str">
        <f t="shared" ref="K23:K42" si="5">IF(H23=0,"",J23/H23)</f>
        <v/>
      </c>
      <c r="L23" s="157"/>
      <c r="M23" s="42"/>
    </row>
    <row r="24" spans="2:13">
      <c r="B24" s="40"/>
      <c r="C24" s="188">
        <v>7082</v>
      </c>
      <c r="D24" s="424" t="s">
        <v>1350</v>
      </c>
      <c r="E24" s="157"/>
      <c r="F24" s="157"/>
      <c r="G24" s="157"/>
      <c r="H24" s="158">
        <f t="shared" si="3"/>
        <v>0</v>
      </c>
      <c r="I24" s="157"/>
      <c r="J24" s="158">
        <f t="shared" si="4"/>
        <v>0</v>
      </c>
      <c r="K24" s="159" t="str">
        <f t="shared" si="5"/>
        <v/>
      </c>
      <c r="L24" s="157"/>
      <c r="M24" s="42"/>
    </row>
    <row r="25" spans="2:13">
      <c r="B25" s="40"/>
      <c r="C25" s="188">
        <v>70821</v>
      </c>
      <c r="D25" s="670" t="s">
        <v>1351</v>
      </c>
      <c r="E25" s="671"/>
      <c r="F25" s="671"/>
      <c r="G25" s="671"/>
      <c r="H25" s="672">
        <f t="shared" si="3"/>
        <v>0</v>
      </c>
      <c r="I25" s="671"/>
      <c r="J25" s="672">
        <f t="shared" si="4"/>
        <v>0</v>
      </c>
      <c r="K25" s="673" t="str">
        <f t="shared" si="5"/>
        <v/>
      </c>
      <c r="L25" s="671"/>
      <c r="M25" s="42"/>
    </row>
    <row r="26" spans="2:13" ht="22.5">
      <c r="B26" s="40"/>
      <c r="C26" s="188">
        <v>70822</v>
      </c>
      <c r="D26" s="670" t="s">
        <v>1352</v>
      </c>
      <c r="E26" s="671"/>
      <c r="F26" s="671"/>
      <c r="G26" s="671"/>
      <c r="H26" s="672">
        <f t="shared" si="3"/>
        <v>0</v>
      </c>
      <c r="I26" s="671"/>
      <c r="J26" s="672">
        <f t="shared" si="4"/>
        <v>0</v>
      </c>
      <c r="K26" s="673" t="str">
        <f t="shared" si="5"/>
        <v/>
      </c>
      <c r="L26" s="671"/>
      <c r="M26" s="42"/>
    </row>
    <row r="27" spans="2:13">
      <c r="B27" s="40"/>
      <c r="C27" s="188">
        <v>70823</v>
      </c>
      <c r="D27" s="670" t="s">
        <v>1353</v>
      </c>
      <c r="E27" s="671"/>
      <c r="F27" s="671"/>
      <c r="G27" s="671"/>
      <c r="H27" s="672">
        <f t="shared" si="3"/>
        <v>0</v>
      </c>
      <c r="I27" s="671"/>
      <c r="J27" s="672">
        <f t="shared" si="4"/>
        <v>0</v>
      </c>
      <c r="K27" s="673" t="str">
        <f t="shared" si="5"/>
        <v/>
      </c>
      <c r="L27" s="671"/>
      <c r="M27" s="42"/>
    </row>
    <row r="28" spans="2:13">
      <c r="B28" s="40"/>
      <c r="C28" s="188">
        <v>70828</v>
      </c>
      <c r="D28" s="670" t="s">
        <v>1354</v>
      </c>
      <c r="E28" s="671"/>
      <c r="F28" s="671"/>
      <c r="G28" s="671"/>
      <c r="H28" s="672">
        <f t="shared" si="3"/>
        <v>0</v>
      </c>
      <c r="I28" s="671"/>
      <c r="J28" s="672">
        <f t="shared" si="4"/>
        <v>0</v>
      </c>
      <c r="K28" s="673" t="str">
        <f t="shared" si="5"/>
        <v/>
      </c>
      <c r="L28" s="671"/>
      <c r="M28" s="42"/>
    </row>
    <row r="29" spans="2:13">
      <c r="B29" s="40"/>
      <c r="C29" s="188">
        <v>71</v>
      </c>
      <c r="D29" s="424" t="s">
        <v>1355</v>
      </c>
      <c r="E29" s="157"/>
      <c r="F29" s="157"/>
      <c r="G29" s="157"/>
      <c r="H29" s="158">
        <f t="shared" si="3"/>
        <v>0</v>
      </c>
      <c r="I29" s="157"/>
      <c r="J29" s="158">
        <f t="shared" si="4"/>
        <v>0</v>
      </c>
      <c r="K29" s="159" t="str">
        <f t="shared" si="5"/>
        <v/>
      </c>
      <c r="L29" s="157"/>
      <c r="M29" s="42"/>
    </row>
    <row r="30" spans="2:13">
      <c r="B30" s="40"/>
      <c r="C30" s="188">
        <v>72</v>
      </c>
      <c r="D30" s="424" t="s">
        <v>1356</v>
      </c>
      <c r="E30" s="157"/>
      <c r="F30" s="157"/>
      <c r="G30" s="157"/>
      <c r="H30" s="158">
        <f t="shared" si="3"/>
        <v>0</v>
      </c>
      <c r="I30" s="157"/>
      <c r="J30" s="158">
        <f t="shared" si="4"/>
        <v>0</v>
      </c>
      <c r="K30" s="159" t="str">
        <f t="shared" si="5"/>
        <v/>
      </c>
      <c r="L30" s="157"/>
      <c r="M30" s="42"/>
    </row>
    <row r="31" spans="2:13">
      <c r="B31" s="40"/>
      <c r="C31" s="156">
        <v>74</v>
      </c>
      <c r="D31" s="424" t="s">
        <v>1357</v>
      </c>
      <c r="E31" s="157"/>
      <c r="F31" s="157"/>
      <c r="G31" s="157"/>
      <c r="H31" s="158">
        <f t="shared" si="3"/>
        <v>0</v>
      </c>
      <c r="I31" s="157"/>
      <c r="J31" s="158">
        <f t="shared" si="4"/>
        <v>0</v>
      </c>
      <c r="K31" s="159" t="str">
        <f t="shared" si="5"/>
        <v/>
      </c>
      <c r="L31" s="157"/>
      <c r="M31" s="42"/>
    </row>
    <row r="32" spans="2:13">
      <c r="B32" s="40"/>
      <c r="C32" s="188">
        <v>75</v>
      </c>
      <c r="D32" s="424" t="s">
        <v>1358</v>
      </c>
      <c r="E32" s="157"/>
      <c r="F32" s="157"/>
      <c r="G32" s="157"/>
      <c r="H32" s="158">
        <f t="shared" si="3"/>
        <v>0</v>
      </c>
      <c r="I32" s="157"/>
      <c r="J32" s="158">
        <f t="shared" si="4"/>
        <v>0</v>
      </c>
      <c r="K32" s="159" t="str">
        <f t="shared" si="5"/>
        <v/>
      </c>
      <c r="L32" s="157"/>
      <c r="M32" s="42"/>
    </row>
    <row r="33" spans="2:13">
      <c r="B33" s="40"/>
      <c r="C33" s="188">
        <v>603</v>
      </c>
      <c r="D33" s="424" t="s">
        <v>1359</v>
      </c>
      <c r="E33" s="157"/>
      <c r="F33" s="157"/>
      <c r="G33" s="157"/>
      <c r="H33" s="158">
        <f t="shared" si="3"/>
        <v>0</v>
      </c>
      <c r="I33" s="157"/>
      <c r="J33" s="158">
        <f t="shared" si="4"/>
        <v>0</v>
      </c>
      <c r="K33" s="159" t="str">
        <f t="shared" si="5"/>
        <v/>
      </c>
      <c r="L33" s="157"/>
      <c r="M33" s="42"/>
    </row>
    <row r="34" spans="2:13">
      <c r="B34" s="40"/>
      <c r="C34" s="188">
        <v>609</v>
      </c>
      <c r="D34" s="424" t="s">
        <v>1360</v>
      </c>
      <c r="E34" s="157"/>
      <c r="F34" s="157"/>
      <c r="G34" s="157"/>
      <c r="H34" s="158">
        <f t="shared" si="3"/>
        <v>0</v>
      </c>
      <c r="I34" s="157"/>
      <c r="J34" s="158">
        <f t="shared" si="4"/>
        <v>0</v>
      </c>
      <c r="K34" s="159" t="str">
        <f t="shared" si="5"/>
        <v/>
      </c>
      <c r="L34" s="157"/>
      <c r="M34" s="42"/>
    </row>
    <row r="35" spans="2:13">
      <c r="B35" s="40"/>
      <c r="C35" s="188">
        <v>619</v>
      </c>
      <c r="D35" s="424" t="s">
        <v>1361</v>
      </c>
      <c r="E35" s="157"/>
      <c r="F35" s="157"/>
      <c r="G35" s="157"/>
      <c r="H35" s="158">
        <f t="shared" si="3"/>
        <v>0</v>
      </c>
      <c r="I35" s="157"/>
      <c r="J35" s="158">
        <f t="shared" si="4"/>
        <v>0</v>
      </c>
      <c r="K35" s="159" t="str">
        <f t="shared" si="5"/>
        <v/>
      </c>
      <c r="L35" s="157"/>
      <c r="M35" s="42"/>
    </row>
    <row r="36" spans="2:13">
      <c r="B36" s="40"/>
      <c r="C36" s="188">
        <v>629</v>
      </c>
      <c r="D36" s="424" t="s">
        <v>1362</v>
      </c>
      <c r="E36" s="157"/>
      <c r="F36" s="157"/>
      <c r="G36" s="157"/>
      <c r="H36" s="158">
        <f t="shared" si="3"/>
        <v>0</v>
      </c>
      <c r="I36" s="157"/>
      <c r="J36" s="158">
        <f t="shared" si="4"/>
        <v>0</v>
      </c>
      <c r="K36" s="159" t="str">
        <f t="shared" si="5"/>
        <v/>
      </c>
      <c r="L36" s="157"/>
      <c r="M36" s="42"/>
    </row>
    <row r="37" spans="2:13">
      <c r="B37" s="40"/>
      <c r="C37" s="188">
        <v>6419</v>
      </c>
      <c r="D37" s="424" t="s">
        <v>1363</v>
      </c>
      <c r="E37" s="157"/>
      <c r="F37" s="157"/>
      <c r="G37" s="157"/>
      <c r="H37" s="158">
        <f t="shared" si="3"/>
        <v>0</v>
      </c>
      <c r="I37" s="157"/>
      <c r="J37" s="158">
        <f t="shared" si="4"/>
        <v>0</v>
      </c>
      <c r="K37" s="159" t="str">
        <f t="shared" si="5"/>
        <v/>
      </c>
      <c r="L37" s="157"/>
      <c r="M37" s="42"/>
    </row>
    <row r="38" spans="2:13">
      <c r="B38" s="40"/>
      <c r="C38" s="188">
        <v>6429</v>
      </c>
      <c r="D38" s="424" t="s">
        <v>1364</v>
      </c>
      <c r="E38" s="157"/>
      <c r="F38" s="157"/>
      <c r="G38" s="157"/>
      <c r="H38" s="158">
        <f t="shared" si="3"/>
        <v>0</v>
      </c>
      <c r="I38" s="157"/>
      <c r="J38" s="158">
        <f t="shared" si="4"/>
        <v>0</v>
      </c>
      <c r="K38" s="159" t="str">
        <f t="shared" si="5"/>
        <v/>
      </c>
      <c r="L38" s="157"/>
      <c r="M38" s="42"/>
    </row>
    <row r="39" spans="2:13">
      <c r="B39" s="40"/>
      <c r="C39" s="188">
        <v>6439</v>
      </c>
      <c r="D39" s="424" t="s">
        <v>1365</v>
      </c>
      <c r="E39" s="157"/>
      <c r="F39" s="157"/>
      <c r="G39" s="157"/>
      <c r="H39" s="158">
        <f t="shared" si="3"/>
        <v>0</v>
      </c>
      <c r="I39" s="157"/>
      <c r="J39" s="442">
        <f t="shared" si="4"/>
        <v>0</v>
      </c>
      <c r="K39" s="159" t="str">
        <f t="shared" si="5"/>
        <v/>
      </c>
      <c r="L39" s="157"/>
      <c r="M39" s="443"/>
    </row>
    <row r="40" spans="2:13" ht="25.5">
      <c r="B40" s="40"/>
      <c r="C40" s="188" t="s">
        <v>1366</v>
      </c>
      <c r="D40" s="424" t="s">
        <v>1367</v>
      </c>
      <c r="E40" s="157"/>
      <c r="F40" s="157"/>
      <c r="G40" s="157"/>
      <c r="H40" s="158">
        <f t="shared" si="3"/>
        <v>0</v>
      </c>
      <c r="I40" s="157"/>
      <c r="J40" s="442">
        <f t="shared" si="4"/>
        <v>0</v>
      </c>
      <c r="K40" s="159" t="str">
        <f t="shared" si="5"/>
        <v/>
      </c>
      <c r="L40" s="157"/>
      <c r="M40" s="443"/>
    </row>
    <row r="41" spans="2:13">
      <c r="B41" s="40"/>
      <c r="C41" s="188">
        <v>6489</v>
      </c>
      <c r="D41" s="424" t="s">
        <v>1368</v>
      </c>
      <c r="E41" s="157"/>
      <c r="F41" s="157"/>
      <c r="G41" s="157"/>
      <c r="H41" s="158">
        <f t="shared" si="3"/>
        <v>0</v>
      </c>
      <c r="I41" s="157"/>
      <c r="J41" s="158">
        <f t="shared" si="4"/>
        <v>0</v>
      </c>
      <c r="K41" s="159" t="str">
        <f t="shared" si="5"/>
        <v/>
      </c>
      <c r="L41" s="157"/>
      <c r="M41" s="42"/>
    </row>
    <row r="42" spans="2:13">
      <c r="B42" s="40"/>
      <c r="C42" s="188">
        <v>6611</v>
      </c>
      <c r="D42" s="424" t="s">
        <v>1369</v>
      </c>
      <c r="E42" s="157"/>
      <c r="F42" s="157"/>
      <c r="G42" s="157"/>
      <c r="H42" s="158">
        <f t="shared" si="3"/>
        <v>0</v>
      </c>
      <c r="I42" s="157"/>
      <c r="J42" s="158">
        <f t="shared" si="4"/>
        <v>0</v>
      </c>
      <c r="K42" s="159" t="str">
        <f t="shared" si="5"/>
        <v/>
      </c>
      <c r="L42" s="157"/>
      <c r="M42" s="42"/>
    </row>
    <row r="43" spans="2:13" ht="13.5" thickBot="1">
      <c r="B43" s="40"/>
      <c r="C43" s="41"/>
      <c r="D43" s="189" t="s">
        <v>1245</v>
      </c>
      <c r="E43" s="184"/>
      <c r="F43" s="184"/>
      <c r="G43" s="184"/>
      <c r="H43" s="184"/>
      <c r="I43" s="184"/>
      <c r="J43" s="184"/>
      <c r="K43" s="185"/>
      <c r="L43" s="184"/>
      <c r="M43" s="42"/>
    </row>
    <row r="44" spans="2:13" ht="14.25" thickTop="1" thickBot="1">
      <c r="B44" s="40"/>
      <c r="C44" s="1262" t="s">
        <v>1274</v>
      </c>
      <c r="D44" s="1263"/>
      <c r="E44" s="186">
        <f>+SUM(E23:E24)+SUM(E29:E42)</f>
        <v>0</v>
      </c>
      <c r="F44" s="186">
        <f>+SUM(F23:F24)+SUM(F29:F42)</f>
        <v>0</v>
      </c>
      <c r="G44" s="186">
        <f>+SUM(G23:G24)+SUM(G29:G42)</f>
        <v>0</v>
      </c>
      <c r="H44" s="186">
        <f>F44+G44</f>
        <v>0</v>
      </c>
      <c r="I44" s="186">
        <f>+SUM(I23:I24)+SUM(I29:I42)</f>
        <v>0</v>
      </c>
      <c r="J44" s="186">
        <f>I44-H44</f>
        <v>0</v>
      </c>
      <c r="K44" s="173" t="str">
        <f>IF(H44=0,"",J44/H44)</f>
        <v/>
      </c>
      <c r="L44" s="187">
        <f>+SUM(L23:L24)+SUM(L29:L42)</f>
        <v>0</v>
      </c>
      <c r="M44" s="42"/>
    </row>
    <row r="45" spans="2:13" ht="14.25" thickTop="1" thickBot="1">
      <c r="B45" s="60"/>
      <c r="C45" s="62"/>
      <c r="D45" s="62"/>
      <c r="E45" s="62"/>
      <c r="F45" s="62"/>
      <c r="G45" s="62"/>
      <c r="H45" s="62"/>
      <c r="I45" s="62"/>
      <c r="J45" s="62"/>
      <c r="K45" s="62"/>
      <c r="L45" s="62"/>
      <c r="M45" s="63"/>
    </row>
  </sheetData>
  <sheetProtection sheet="1" objects="1" scenarios="1" selectLockedCells="1"/>
  <mergeCells count="12">
    <mergeCell ref="L4:L5"/>
    <mergeCell ref="B2:M2"/>
    <mergeCell ref="C44:D44"/>
    <mergeCell ref="C5:D5"/>
    <mergeCell ref="C21:D21"/>
    <mergeCell ref="C19:D19"/>
    <mergeCell ref="E4:E5"/>
    <mergeCell ref="F4:F5"/>
    <mergeCell ref="G4:G5"/>
    <mergeCell ref="H4:H5"/>
    <mergeCell ref="I4:I5"/>
    <mergeCell ref="J4:K4"/>
  </mergeCells>
  <phoneticPr fontId="0" type="noConversion"/>
  <printOptions horizontalCentered="1" verticalCentered="1"/>
  <pageMargins left="0.19685039370078741" right="0.19685039370078741" top="0.19685039370078741" bottom="0.19685039370078741" header="0.19685039370078741" footer="0.19685039370078741"/>
  <pageSetup paperSize="9" scale="91" orientation="landscape" horizontalDpi="300" verticalDpi="300" r:id="rId1"/>
  <headerFooter alignWithMargins="0">
    <oddFooter>&amp;R- 34 -</oddFooter>
  </headerFooter>
  <ignoredErrors>
    <ignoredError sqref="E6:G6 I6"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pageSetUpPr fitToPage="1"/>
  </sheetPr>
  <dimension ref="B1:M42"/>
  <sheetViews>
    <sheetView topLeftCell="A4" workbookViewId="0">
      <selection activeCell="I26" sqref="I26"/>
    </sheetView>
  </sheetViews>
  <sheetFormatPr baseColWidth="10" defaultColWidth="11.42578125" defaultRowHeight="12.75"/>
  <cols>
    <col min="1" max="1" width="1.5703125" style="38" customWidth="1"/>
    <col min="2" max="2" width="1" style="38" customWidth="1"/>
    <col min="3" max="3" width="7.140625" style="38" customWidth="1"/>
    <col min="4" max="4" width="58.7109375" style="38" customWidth="1"/>
    <col min="5" max="12" width="11.7109375" style="38" customWidth="1"/>
    <col min="13" max="13" width="1" style="38" customWidth="1"/>
    <col min="14" max="16384" width="11.42578125" style="38"/>
  </cols>
  <sheetData>
    <row r="1" spans="2:13" ht="13.5" thickBot="1"/>
    <row r="2" spans="2:13" ht="33" customHeight="1" thickBot="1">
      <c r="B2" s="1154" t="s">
        <v>1370</v>
      </c>
      <c r="C2" s="1143"/>
      <c r="D2" s="1143"/>
      <c r="E2" s="1143"/>
      <c r="F2" s="1143"/>
      <c r="G2" s="1143"/>
      <c r="H2" s="1143"/>
      <c r="I2" s="1143"/>
      <c r="J2" s="1143"/>
      <c r="K2" s="1143"/>
      <c r="L2" s="1143"/>
      <c r="M2" s="1144"/>
    </row>
    <row r="3" spans="2:13">
      <c r="B3" s="40"/>
      <c r="C3" s="140"/>
      <c r="D3" s="141"/>
      <c r="E3" s="141"/>
      <c r="F3" s="141"/>
      <c r="G3" s="141"/>
      <c r="H3" s="141"/>
      <c r="I3" s="141"/>
      <c r="J3" s="41"/>
      <c r="K3" s="41"/>
      <c r="L3" s="41"/>
      <c r="M3" s="42"/>
    </row>
    <row r="4" spans="2:13">
      <c r="B4" s="40"/>
      <c r="E4" s="1242" t="s">
        <v>1222</v>
      </c>
      <c r="F4" s="1242" t="s">
        <v>758</v>
      </c>
      <c r="G4" s="1242" t="s">
        <v>1223</v>
      </c>
      <c r="H4" s="1242" t="s">
        <v>1335</v>
      </c>
      <c r="I4" s="1242" t="s">
        <v>1336</v>
      </c>
      <c r="J4" s="1242" t="s">
        <v>760</v>
      </c>
      <c r="K4" s="1242"/>
      <c r="L4" s="1243" t="s">
        <v>1226</v>
      </c>
      <c r="M4" s="42"/>
    </row>
    <row r="5" spans="2:13" ht="36" customHeight="1">
      <c r="B5" s="40"/>
      <c r="C5" s="1267" t="s">
        <v>1371</v>
      </c>
      <c r="D5" s="1267"/>
      <c r="E5" s="1242"/>
      <c r="F5" s="1242"/>
      <c r="G5" s="1242"/>
      <c r="H5" s="1242"/>
      <c r="I5" s="1242"/>
      <c r="J5" s="1062" t="s">
        <v>789</v>
      </c>
      <c r="K5" s="395" t="s">
        <v>1228</v>
      </c>
      <c r="L5" s="1243"/>
      <c r="M5" s="42"/>
    </row>
    <row r="6" spans="2:13">
      <c r="B6" s="40"/>
      <c r="E6" s="124" t="s">
        <v>726</v>
      </c>
      <c r="F6" s="124" t="s">
        <v>727</v>
      </c>
      <c r="G6" s="124" t="s">
        <v>728</v>
      </c>
      <c r="H6" s="124" t="s">
        <v>1230</v>
      </c>
      <c r="I6" s="124" t="s">
        <v>1231</v>
      </c>
      <c r="J6" s="124" t="s">
        <v>1232</v>
      </c>
      <c r="K6" s="125" t="s">
        <v>1233</v>
      </c>
      <c r="L6" s="126"/>
      <c r="M6" s="42"/>
    </row>
    <row r="7" spans="2:13">
      <c r="B7" s="40"/>
      <c r="C7" s="156">
        <v>76</v>
      </c>
      <c r="D7" s="677" t="s">
        <v>1372</v>
      </c>
      <c r="E7" s="157"/>
      <c r="F7" s="157"/>
      <c r="G7" s="157"/>
      <c r="H7" s="158">
        <f>F7+G7</f>
        <v>0</v>
      </c>
      <c r="I7" s="157"/>
      <c r="J7" s="158">
        <f>I7-H7</f>
        <v>0</v>
      </c>
      <c r="K7" s="159" t="str">
        <f>IF(H7=0,"",J7/H7)</f>
        <v/>
      </c>
      <c r="L7" s="157"/>
      <c r="M7" s="42"/>
    </row>
    <row r="8" spans="2:13">
      <c r="B8" s="40"/>
      <c r="C8" s="41"/>
      <c r="D8" s="41"/>
      <c r="E8" s="136"/>
      <c r="F8" s="136"/>
      <c r="G8" s="136"/>
      <c r="H8" s="136"/>
      <c r="I8" s="136"/>
      <c r="J8" s="136"/>
      <c r="K8" s="137"/>
      <c r="L8" s="136"/>
      <c r="M8" s="42"/>
    </row>
    <row r="9" spans="2:13">
      <c r="B9" s="40"/>
      <c r="C9" s="160" t="s">
        <v>1373</v>
      </c>
      <c r="D9" s="41"/>
      <c r="E9" s="136"/>
      <c r="F9" s="136"/>
      <c r="G9" s="136"/>
      <c r="H9" s="136"/>
      <c r="I9" s="136"/>
      <c r="J9" s="136"/>
      <c r="K9" s="137"/>
      <c r="L9" s="136"/>
      <c r="M9" s="42"/>
    </row>
    <row r="10" spans="2:13">
      <c r="B10" s="40"/>
      <c r="C10" s="161">
        <v>771</v>
      </c>
      <c r="D10" s="427" t="s">
        <v>1374</v>
      </c>
      <c r="E10" s="462"/>
      <c r="F10" s="462"/>
      <c r="G10" s="462"/>
      <c r="H10" s="162">
        <f>F10+G10</f>
        <v>0</v>
      </c>
      <c r="I10" s="462"/>
      <c r="J10" s="158">
        <f>I10-H10</f>
        <v>0</v>
      </c>
      <c r="K10" s="159" t="str">
        <f>IF(H10=0,"",J10/H10)</f>
        <v/>
      </c>
      <c r="L10" s="462"/>
      <c r="M10" s="42"/>
    </row>
    <row r="11" spans="2:13" ht="22.5">
      <c r="B11" s="40"/>
      <c r="C11" s="161">
        <v>773</v>
      </c>
      <c r="D11" s="425" t="s">
        <v>1375</v>
      </c>
      <c r="E11" s="462"/>
      <c r="F11" s="462"/>
      <c r="G11" s="462"/>
      <c r="H11" s="162">
        <f>F11+G11</f>
        <v>0</v>
      </c>
      <c r="I11" s="462"/>
      <c r="J11" s="158">
        <f>I11-H11</f>
        <v>0</v>
      </c>
      <c r="K11" s="159" t="str">
        <f>IF(H11=0,"",J11/H11)</f>
        <v/>
      </c>
      <c r="L11" s="462"/>
      <c r="M11" s="42"/>
    </row>
    <row r="12" spans="2:13">
      <c r="B12" s="40"/>
      <c r="C12" s="161">
        <v>775</v>
      </c>
      <c r="D12" s="427" t="s">
        <v>1376</v>
      </c>
      <c r="E12" s="462"/>
      <c r="F12" s="462"/>
      <c r="G12" s="462"/>
      <c r="H12" s="162">
        <f>F12+G12</f>
        <v>0</v>
      </c>
      <c r="I12" s="462"/>
      <c r="J12" s="158">
        <f>I12-H12</f>
        <v>0</v>
      </c>
      <c r="K12" s="159" t="str">
        <f>IF(H12=0,"",J12/H12)</f>
        <v/>
      </c>
      <c r="L12" s="462"/>
      <c r="M12" s="42"/>
    </row>
    <row r="13" spans="2:13" ht="12.75" customHeight="1">
      <c r="B13" s="40"/>
      <c r="C13" s="161">
        <v>777</v>
      </c>
      <c r="D13" s="427" t="s">
        <v>1377</v>
      </c>
      <c r="E13" s="462"/>
      <c r="F13" s="462"/>
      <c r="G13" s="462"/>
      <c r="H13" s="162">
        <f>F13+G13</f>
        <v>0</v>
      </c>
      <c r="I13" s="462"/>
      <c r="J13" s="158">
        <f>I13-H13</f>
        <v>0</v>
      </c>
      <c r="K13" s="159" t="str">
        <f>IF(H13=0,"",J13/H13)</f>
        <v/>
      </c>
      <c r="L13" s="462"/>
      <c r="M13" s="42"/>
    </row>
    <row r="14" spans="2:13">
      <c r="B14" s="40"/>
      <c r="C14" s="161">
        <v>778</v>
      </c>
      <c r="D14" s="427" t="s">
        <v>1378</v>
      </c>
      <c r="E14" s="462"/>
      <c r="F14" s="462"/>
      <c r="G14" s="462"/>
      <c r="H14" s="162">
        <f>F14+G14</f>
        <v>0</v>
      </c>
      <c r="I14" s="462"/>
      <c r="J14" s="158">
        <f>I14-H14</f>
        <v>0</v>
      </c>
      <c r="K14" s="159" t="str">
        <f>IF(H14=0,"",J14/H14)</f>
        <v/>
      </c>
      <c r="L14" s="462"/>
      <c r="M14" s="42"/>
    </row>
    <row r="15" spans="2:13">
      <c r="B15" s="40"/>
      <c r="C15" s="41"/>
      <c r="D15" s="41"/>
      <c r="E15" s="136"/>
      <c r="F15" s="136"/>
      <c r="G15" s="136"/>
      <c r="H15" s="136"/>
      <c r="I15" s="136"/>
      <c r="J15" s="136"/>
      <c r="K15" s="137"/>
      <c r="L15" s="136"/>
      <c r="M15" s="42"/>
    </row>
    <row r="16" spans="2:13">
      <c r="B16" s="40"/>
      <c r="C16" s="160" t="s">
        <v>1379</v>
      </c>
      <c r="D16" s="41"/>
      <c r="E16" s="136"/>
      <c r="F16" s="136"/>
      <c r="G16" s="136"/>
      <c r="H16" s="136"/>
      <c r="I16" s="136"/>
      <c r="J16" s="136"/>
      <c r="K16" s="137"/>
      <c r="L16" s="136"/>
      <c r="M16" s="42"/>
    </row>
    <row r="17" spans="2:13" ht="22.5">
      <c r="B17" s="40"/>
      <c r="C17" s="161">
        <v>781</v>
      </c>
      <c r="D17" s="425" t="s">
        <v>1380</v>
      </c>
      <c r="E17" s="462"/>
      <c r="F17" s="462"/>
      <c r="G17" s="462"/>
      <c r="H17" s="163">
        <f t="shared" ref="H17:H31" si="0">F17+G17</f>
        <v>0</v>
      </c>
      <c r="I17" s="462"/>
      <c r="J17" s="444">
        <f t="shared" ref="J17:J31" si="1">I17-H17</f>
        <v>0</v>
      </c>
      <c r="K17" s="164" t="str">
        <f t="shared" ref="K17:K31" si="2">IF(H17=0,"",J17/H17)</f>
        <v/>
      </c>
      <c r="L17" s="464"/>
      <c r="M17" s="443"/>
    </row>
    <row r="18" spans="2:13">
      <c r="B18" s="40"/>
      <c r="C18" s="161">
        <v>786</v>
      </c>
      <c r="D18" s="425" t="s">
        <v>1381</v>
      </c>
      <c r="E18" s="462"/>
      <c r="F18" s="462"/>
      <c r="G18" s="462"/>
      <c r="H18" s="163">
        <f t="shared" si="0"/>
        <v>0</v>
      </c>
      <c r="I18" s="462"/>
      <c r="J18" s="444">
        <f t="shared" si="1"/>
        <v>0</v>
      </c>
      <c r="K18" s="164" t="str">
        <f t="shared" si="2"/>
        <v/>
      </c>
      <c r="L18" s="464"/>
      <c r="M18" s="443"/>
    </row>
    <row r="19" spans="2:13" ht="22.5">
      <c r="B19" s="40"/>
      <c r="C19" s="161">
        <v>787</v>
      </c>
      <c r="D19" s="425" t="s">
        <v>1382</v>
      </c>
      <c r="E19" s="462"/>
      <c r="F19" s="462"/>
      <c r="G19" s="462"/>
      <c r="H19" s="163">
        <f t="shared" si="0"/>
        <v>0</v>
      </c>
      <c r="I19" s="462"/>
      <c r="J19" s="444">
        <f t="shared" si="1"/>
        <v>0</v>
      </c>
      <c r="K19" s="164" t="str">
        <f t="shared" si="2"/>
        <v/>
      </c>
      <c r="L19" s="464"/>
      <c r="M19" s="443"/>
    </row>
    <row r="20" spans="2:13">
      <c r="B20" s="40"/>
      <c r="C20" s="161">
        <v>78725</v>
      </c>
      <c r="D20" s="678" t="s">
        <v>1383</v>
      </c>
      <c r="E20" s="679"/>
      <c r="F20" s="679"/>
      <c r="G20" s="679"/>
      <c r="H20" s="680">
        <f t="shared" si="0"/>
        <v>0</v>
      </c>
      <c r="I20" s="679"/>
      <c r="J20" s="681">
        <f t="shared" si="1"/>
        <v>0</v>
      </c>
      <c r="K20" s="682" t="str">
        <f t="shared" si="2"/>
        <v/>
      </c>
      <c r="L20" s="683"/>
      <c r="M20" s="42"/>
    </row>
    <row r="21" spans="2:13" ht="22.5">
      <c r="B21" s="40"/>
      <c r="C21" s="161">
        <v>78741</v>
      </c>
      <c r="D21" s="678" t="s">
        <v>1384</v>
      </c>
      <c r="E21" s="684"/>
      <c r="F21" s="684"/>
      <c r="G21" s="684"/>
      <c r="H21" s="680">
        <f t="shared" si="0"/>
        <v>0</v>
      </c>
      <c r="I21" s="684"/>
      <c r="J21" s="681">
        <f t="shared" si="1"/>
        <v>0</v>
      </c>
      <c r="K21" s="682" t="str">
        <f t="shared" si="2"/>
        <v/>
      </c>
      <c r="L21" s="684"/>
      <c r="M21" s="42"/>
    </row>
    <row r="22" spans="2:13" ht="22.5">
      <c r="B22" s="40"/>
      <c r="C22" s="161">
        <v>78742</v>
      </c>
      <c r="D22" s="678" t="s">
        <v>1385</v>
      </c>
      <c r="E22" s="684"/>
      <c r="F22" s="684"/>
      <c r="G22" s="684"/>
      <c r="H22" s="685">
        <f t="shared" si="0"/>
        <v>0</v>
      </c>
      <c r="I22" s="684"/>
      <c r="J22" s="681">
        <f t="shared" si="1"/>
        <v>0</v>
      </c>
      <c r="K22" s="682" t="str">
        <f t="shared" si="2"/>
        <v/>
      </c>
      <c r="L22" s="686"/>
      <c r="M22" s="42"/>
    </row>
    <row r="23" spans="2:13" ht="22.5">
      <c r="B23" s="40"/>
      <c r="C23" s="161">
        <v>787461</v>
      </c>
      <c r="D23" s="662" t="s">
        <v>1386</v>
      </c>
      <c r="E23" s="679"/>
      <c r="F23" s="679"/>
      <c r="G23" s="679"/>
      <c r="H23" s="687">
        <f t="shared" si="0"/>
        <v>0</v>
      </c>
      <c r="I23" s="684"/>
      <c r="J23" s="688">
        <f t="shared" si="1"/>
        <v>0</v>
      </c>
      <c r="K23" s="682" t="str">
        <f t="shared" si="2"/>
        <v/>
      </c>
      <c r="L23" s="684"/>
      <c r="M23" s="443"/>
    </row>
    <row r="24" spans="2:13" ht="22.5">
      <c r="B24" s="40"/>
      <c r="C24" s="161">
        <v>787462</v>
      </c>
      <c r="D24" s="662" t="s">
        <v>1387</v>
      </c>
      <c r="E24" s="679"/>
      <c r="F24" s="679"/>
      <c r="G24" s="679"/>
      <c r="H24" s="687">
        <f t="shared" si="0"/>
        <v>0</v>
      </c>
      <c r="I24" s="684"/>
      <c r="J24" s="688">
        <f t="shared" si="1"/>
        <v>0</v>
      </c>
      <c r="K24" s="682" t="str">
        <f t="shared" si="2"/>
        <v/>
      </c>
      <c r="L24" s="684"/>
      <c r="M24" s="443"/>
    </row>
    <row r="25" spans="2:13">
      <c r="B25" s="40"/>
      <c r="C25" s="161">
        <v>78748</v>
      </c>
      <c r="D25" s="689" t="s">
        <v>1388</v>
      </c>
      <c r="E25" s="679"/>
      <c r="F25" s="684"/>
      <c r="G25" s="684"/>
      <c r="H25" s="687">
        <f t="shared" si="0"/>
        <v>0</v>
      </c>
      <c r="I25" s="684"/>
      <c r="J25" s="688">
        <f t="shared" si="1"/>
        <v>0</v>
      </c>
      <c r="K25" s="682" t="str">
        <f t="shared" si="2"/>
        <v/>
      </c>
      <c r="L25" s="684"/>
      <c r="M25" s="443"/>
    </row>
    <row r="26" spans="2:13">
      <c r="B26" s="40"/>
      <c r="C26" s="161">
        <v>7876</v>
      </c>
      <c r="D26" s="425" t="s">
        <v>1389</v>
      </c>
      <c r="E26" s="462"/>
      <c r="F26" s="463"/>
      <c r="G26" s="463"/>
      <c r="H26" s="165">
        <f t="shared" si="0"/>
        <v>0</v>
      </c>
      <c r="I26" s="463"/>
      <c r="J26" s="444">
        <f t="shared" si="1"/>
        <v>0</v>
      </c>
      <c r="K26" s="164" t="str">
        <f t="shared" si="2"/>
        <v/>
      </c>
      <c r="L26" s="463"/>
      <c r="M26" s="443"/>
    </row>
    <row r="27" spans="2:13" ht="22.5">
      <c r="B27" s="40"/>
      <c r="C27" s="161">
        <v>789</v>
      </c>
      <c r="D27" s="426" t="s">
        <v>1390</v>
      </c>
      <c r="E27" s="463"/>
      <c r="F27" s="463"/>
      <c r="G27" s="463"/>
      <c r="H27" s="166">
        <f t="shared" si="0"/>
        <v>0</v>
      </c>
      <c r="I27" s="463"/>
      <c r="J27" s="158">
        <f t="shared" si="1"/>
        <v>0</v>
      </c>
      <c r="K27" s="159" t="str">
        <f t="shared" si="2"/>
        <v/>
      </c>
      <c r="L27" s="463"/>
      <c r="M27" s="42"/>
    </row>
    <row r="28" spans="2:13">
      <c r="B28" s="40"/>
      <c r="C28" s="161">
        <v>79</v>
      </c>
      <c r="D28" s="427" t="s">
        <v>1391</v>
      </c>
      <c r="E28" s="465"/>
      <c r="F28" s="465"/>
      <c r="G28" s="465"/>
      <c r="H28" s="167">
        <f t="shared" si="0"/>
        <v>0</v>
      </c>
      <c r="I28" s="465"/>
      <c r="J28" s="158">
        <f t="shared" si="1"/>
        <v>0</v>
      </c>
      <c r="K28" s="159" t="str">
        <f t="shared" si="2"/>
        <v/>
      </c>
      <c r="L28" s="465"/>
      <c r="M28" s="42"/>
    </row>
    <row r="29" spans="2:13">
      <c r="B29" s="40"/>
      <c r="C29" s="161">
        <v>791</v>
      </c>
      <c r="D29" s="689" t="s">
        <v>1392</v>
      </c>
      <c r="E29" s="679"/>
      <c r="F29" s="690"/>
      <c r="G29" s="690"/>
      <c r="H29" s="691">
        <f t="shared" si="0"/>
        <v>0</v>
      </c>
      <c r="I29" s="690"/>
      <c r="J29" s="675">
        <f t="shared" si="1"/>
        <v>0</v>
      </c>
      <c r="K29" s="673" t="str">
        <f t="shared" si="2"/>
        <v/>
      </c>
      <c r="L29" s="690"/>
      <c r="M29" s="443"/>
    </row>
    <row r="30" spans="2:13">
      <c r="B30" s="40"/>
      <c r="C30" s="161">
        <v>796</v>
      </c>
      <c r="D30" s="689" t="s">
        <v>1393</v>
      </c>
      <c r="E30" s="679"/>
      <c r="F30" s="690"/>
      <c r="G30" s="690"/>
      <c r="H30" s="691">
        <f t="shared" si="0"/>
        <v>0</v>
      </c>
      <c r="I30" s="690"/>
      <c r="J30" s="675">
        <f t="shared" si="1"/>
        <v>0</v>
      </c>
      <c r="K30" s="673" t="str">
        <f t="shared" si="2"/>
        <v/>
      </c>
      <c r="L30" s="690"/>
      <c r="M30" s="443"/>
    </row>
    <row r="31" spans="2:13">
      <c r="B31" s="40"/>
      <c r="C31" s="161">
        <v>797</v>
      </c>
      <c r="D31" s="689" t="s">
        <v>1394</v>
      </c>
      <c r="E31" s="679"/>
      <c r="F31" s="690"/>
      <c r="G31" s="690"/>
      <c r="H31" s="691">
        <f t="shared" si="0"/>
        <v>0</v>
      </c>
      <c r="I31" s="690"/>
      <c r="J31" s="675">
        <f t="shared" si="1"/>
        <v>0</v>
      </c>
      <c r="K31" s="673" t="str">
        <f t="shared" si="2"/>
        <v/>
      </c>
      <c r="L31" s="690"/>
      <c r="M31" s="443"/>
    </row>
    <row r="32" spans="2:13" ht="13.5" customHeight="1" thickBot="1">
      <c r="B32" s="40"/>
      <c r="C32" s="168"/>
      <c r="D32" s="169"/>
      <c r="E32" s="170"/>
      <c r="F32" s="170"/>
      <c r="G32" s="170"/>
      <c r="H32" s="170"/>
      <c r="I32" s="170"/>
      <c r="J32" s="170"/>
      <c r="K32" s="171"/>
      <c r="L32" s="170"/>
      <c r="M32" s="42"/>
    </row>
    <row r="33" spans="2:13" ht="14.25" thickTop="1" thickBot="1">
      <c r="B33" s="40"/>
      <c r="C33" s="1265" t="s">
        <v>1326</v>
      </c>
      <c r="D33" s="1266"/>
      <c r="E33" s="172">
        <f>SUM(E7:E19)+SUM(E26:E28)</f>
        <v>0</v>
      </c>
      <c r="F33" s="172">
        <f>SUM(F7:F19)+SUM(F26:F28)</f>
        <v>0</v>
      </c>
      <c r="G33" s="172">
        <f>SUM(G7:G19)+SUM(G26:G28)</f>
        <v>0</v>
      </c>
      <c r="H33" s="172">
        <f>F33+G33</f>
        <v>0</v>
      </c>
      <c r="I33" s="172">
        <f>SUM(I7:I19)+SUM(I26:I28)</f>
        <v>0</v>
      </c>
      <c r="J33" s="172">
        <f>I33-H33</f>
        <v>0</v>
      </c>
      <c r="K33" s="173" t="str">
        <f>IF(H33=0,"",J33/H33)</f>
        <v/>
      </c>
      <c r="L33" s="172">
        <f>SUM(L7:L19)+SUM(L26:L28)</f>
        <v>0</v>
      </c>
      <c r="M33" s="42"/>
    </row>
    <row r="34" spans="2:13" ht="14.25" thickTop="1" thickBot="1">
      <c r="B34" s="40"/>
      <c r="C34" s="41"/>
      <c r="D34" s="174"/>
      <c r="E34" s="170"/>
      <c r="F34" s="170"/>
      <c r="G34" s="170"/>
      <c r="H34" s="170"/>
      <c r="I34" s="170"/>
      <c r="J34" s="170"/>
      <c r="K34" s="171"/>
      <c r="L34" s="170"/>
      <c r="M34" s="42"/>
    </row>
    <row r="35" spans="2:13" ht="14.25" thickTop="1" thickBot="1">
      <c r="B35" s="40"/>
      <c r="C35" s="1265" t="s">
        <v>1327</v>
      </c>
      <c r="D35" s="1266"/>
      <c r="E35" s="172">
        <f>+E33+'Produits expl. 1 et 2'!E44+'Produits expl. 1 et 2'!E19</f>
        <v>0</v>
      </c>
      <c r="F35" s="172">
        <f>+F33+'Produits expl. 1 et 2'!F44+'Produits expl. 1 et 2'!F19</f>
        <v>0</v>
      </c>
      <c r="G35" s="172">
        <f>+G33+'Produits expl. 1 et 2'!G44+'Produits expl. 1 et 2'!G19</f>
        <v>0</v>
      </c>
      <c r="H35" s="172">
        <f>F35+G35</f>
        <v>0</v>
      </c>
      <c r="I35" s="172">
        <f>I33+'Produits expl. 1 et 2'!I19+'Produits expl. 1 et 2'!I44</f>
        <v>0</v>
      </c>
      <c r="J35" s="172">
        <f>I35-H35</f>
        <v>0</v>
      </c>
      <c r="K35" s="173" t="str">
        <f>IF(H35=0,"",J35/H35)</f>
        <v/>
      </c>
      <c r="L35" s="172">
        <f>+L33+'Produits expl. 1 et 2'!L44+'Produits expl. 1 et 2'!L19</f>
        <v>0</v>
      </c>
      <c r="M35" s="42"/>
    </row>
    <row r="36" spans="2:13" ht="13.5" thickTop="1">
      <c r="B36" s="40"/>
      <c r="C36" s="41"/>
      <c r="D36" s="174"/>
      <c r="E36" s="170"/>
      <c r="F36" s="170"/>
      <c r="G36" s="170"/>
      <c r="H36" s="170"/>
      <c r="I36" s="170"/>
      <c r="J36" s="170"/>
      <c r="K36" s="171"/>
      <c r="L36" s="170"/>
      <c r="M36" s="42"/>
    </row>
    <row r="37" spans="2:13" s="179" customFormat="1">
      <c r="B37" s="175"/>
      <c r="C37" s="176"/>
      <c r="D37" s="177"/>
      <c r="E37" s="136" t="s">
        <v>1328</v>
      </c>
      <c r="F37" s="136" t="s">
        <v>1328</v>
      </c>
      <c r="G37" s="136"/>
      <c r="H37" s="136"/>
      <c r="I37" s="136" t="s">
        <v>1329</v>
      </c>
      <c r="J37" s="136"/>
      <c r="K37" s="136"/>
      <c r="L37" s="136" t="s">
        <v>1329</v>
      </c>
      <c r="M37" s="42"/>
    </row>
    <row r="38" spans="2:13" s="179" customFormat="1" ht="12.75" customHeight="1">
      <c r="B38" s="175"/>
      <c r="C38" s="201" t="s">
        <v>820</v>
      </c>
      <c r="D38" s="692" t="s">
        <v>1395</v>
      </c>
      <c r="E38" s="121"/>
      <c r="F38" s="121"/>
      <c r="G38" s="121"/>
      <c r="H38" s="694">
        <f>F38+G38</f>
        <v>0</v>
      </c>
      <c r="I38" s="121"/>
      <c r="J38" s="695">
        <f>I38-H38</f>
        <v>0</v>
      </c>
      <c r="K38" s="657" t="str">
        <f>IF(H38=0,"",J38/H38)</f>
        <v/>
      </c>
      <c r="L38" s="121"/>
      <c r="M38" s="42"/>
    </row>
    <row r="39" spans="2:13" s="179" customFormat="1" ht="12.75" customHeight="1">
      <c r="B39" s="175"/>
      <c r="C39" s="201" t="s">
        <v>823</v>
      </c>
      <c r="D39" s="693" t="s">
        <v>795</v>
      </c>
      <c r="E39" s="121"/>
      <c r="F39" s="121"/>
      <c r="G39" s="121"/>
      <c r="H39" s="694">
        <f>F39+G39</f>
        <v>0</v>
      </c>
      <c r="I39" s="121"/>
      <c r="J39" s="695">
        <f>I39-H39</f>
        <v>0</v>
      </c>
      <c r="K39" s="657" t="str">
        <f>IF(H39=0,"",J39/H39)</f>
        <v/>
      </c>
      <c r="L39" s="121"/>
      <c r="M39" s="42"/>
    </row>
    <row r="40" spans="2:13" s="179" customFormat="1" ht="13.5" thickBot="1">
      <c r="B40" s="175"/>
      <c r="C40" s="176"/>
      <c r="D40" s="176"/>
      <c r="E40" s="177"/>
      <c r="F40" s="136"/>
      <c r="G40" s="136"/>
      <c r="H40" s="136"/>
      <c r="I40" s="136"/>
      <c r="J40" s="136"/>
      <c r="K40" s="136"/>
      <c r="L40" s="137"/>
      <c r="M40" s="42"/>
    </row>
    <row r="41" spans="2:13" s="179" customFormat="1" ht="12.75" customHeight="1" thickTop="1" thickBot="1">
      <c r="B41" s="175"/>
      <c r="C41" s="1252" t="s">
        <v>1396</v>
      </c>
      <c r="D41" s="1253"/>
      <c r="E41" s="180">
        <f>+E35+SUM(E38:E39)</f>
        <v>0</v>
      </c>
      <c r="F41" s="180">
        <f>+F35+SUM(F38:F39)</f>
        <v>0</v>
      </c>
      <c r="G41" s="180">
        <f>+G35+SUM(G38:G39)</f>
        <v>0</v>
      </c>
      <c r="H41" s="180">
        <f>F41+G41</f>
        <v>0</v>
      </c>
      <c r="I41" s="180">
        <f>+I35+SUM(I38:I39)</f>
        <v>0</v>
      </c>
      <c r="J41" s="180">
        <f>I41-H41</f>
        <v>0</v>
      </c>
      <c r="K41" s="181" t="str">
        <f>IF(H41=0,"",J41/H41)</f>
        <v/>
      </c>
      <c r="L41" s="182">
        <f>+L35+SUM(L38:L39)</f>
        <v>0</v>
      </c>
      <c r="M41" s="42"/>
    </row>
    <row r="42" spans="2:13" ht="14.25" thickTop="1" thickBot="1">
      <c r="B42" s="60"/>
      <c r="C42" s="62"/>
      <c r="D42" s="62"/>
      <c r="E42" s="62"/>
      <c r="F42" s="62"/>
      <c r="G42" s="62"/>
      <c r="H42" s="62"/>
      <c r="I42" s="62"/>
      <c r="J42" s="62"/>
      <c r="K42" s="62"/>
      <c r="L42" s="62"/>
      <c r="M42" s="63"/>
    </row>
  </sheetData>
  <sheetProtection sheet="1" objects="1" scenarios="1" selectLockedCells="1"/>
  <mergeCells count="12">
    <mergeCell ref="J4:K4"/>
    <mergeCell ref="L4:L5"/>
    <mergeCell ref="B2:M2"/>
    <mergeCell ref="C5:D5"/>
    <mergeCell ref="C33:D33"/>
    <mergeCell ref="H4:H5"/>
    <mergeCell ref="I4:I5"/>
    <mergeCell ref="C35:D35"/>
    <mergeCell ref="C41:D41"/>
    <mergeCell ref="E4:E5"/>
    <mergeCell ref="F4:F5"/>
    <mergeCell ref="G4:G5"/>
  </mergeCells>
  <phoneticPr fontId="0" type="noConversion"/>
  <printOptions horizontalCentered="1" verticalCentered="1"/>
  <pageMargins left="0.19685039370078741" right="0.19685039370078741" top="0.19685039370078741" bottom="0.19685039370078741" header="0.19685039370078741" footer="0.19685039370078741"/>
  <pageSetup paperSize="9" scale="89" orientation="landscape" horizontalDpi="300" verticalDpi="300" r:id="rId1"/>
  <headerFooter alignWithMargins="0">
    <oddFooter>&amp;R- 35 -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B3"/>
  <sheetViews>
    <sheetView workbookViewId="0">
      <selection activeCell="A3" sqref="A3"/>
    </sheetView>
  </sheetViews>
  <sheetFormatPr baseColWidth="10" defaultColWidth="11.5703125" defaultRowHeight="12.75"/>
  <cols>
    <col min="1" max="1" width="34.7109375" style="37" bestFit="1" customWidth="1"/>
    <col min="2" max="16384" width="11.5703125" style="37"/>
  </cols>
  <sheetData>
    <row r="1" spans="1:2">
      <c r="A1" s="37" t="s">
        <v>687</v>
      </c>
      <c r="B1" s="37">
        <f>VALUE(Données!E15)</f>
        <v>0</v>
      </c>
    </row>
    <row r="2" spans="1:2">
      <c r="A2" s="37" t="s">
        <v>688</v>
      </c>
      <c r="B2" s="37">
        <f>VALUE(Données!E31)</f>
        <v>0</v>
      </c>
    </row>
    <row r="3" spans="1:2">
      <c r="A3" s="37" t="s">
        <v>689</v>
      </c>
      <c r="B3" s="37">
        <f>Données!$A$4</f>
        <v>0</v>
      </c>
    </row>
  </sheetData>
  <sheetProtection sheet="1" objects="1" scenarios="1"/>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22"/>
  <dimension ref="B1:M40"/>
  <sheetViews>
    <sheetView workbookViewId="0">
      <selection activeCell="C37" sqref="C37"/>
    </sheetView>
  </sheetViews>
  <sheetFormatPr baseColWidth="10" defaultColWidth="11.42578125" defaultRowHeight="12.75"/>
  <cols>
    <col min="1" max="1" width="2.42578125" style="13" customWidth="1"/>
    <col min="2" max="2" width="1" style="13" customWidth="1"/>
    <col min="3" max="3" width="12.7109375" style="13" customWidth="1"/>
    <col min="4" max="4" width="37.85546875" style="13" customWidth="1"/>
    <col min="5" max="11" width="12.7109375" style="13" customWidth="1"/>
    <col min="12" max="12" width="12.42578125" style="13" customWidth="1"/>
    <col min="13" max="13" width="1" style="13" customWidth="1"/>
    <col min="14" max="16384" width="11.42578125" style="13"/>
  </cols>
  <sheetData>
    <row r="1" spans="2:13" ht="13.5" thickBot="1"/>
    <row r="2" spans="2:13" ht="33" customHeight="1" thickBot="1">
      <c r="B2" s="1142" t="s">
        <v>1397</v>
      </c>
      <c r="C2" s="1268"/>
      <c r="D2" s="1268"/>
      <c r="E2" s="1268"/>
      <c r="F2" s="1268"/>
      <c r="G2" s="1268"/>
      <c r="H2" s="1268"/>
      <c r="I2" s="1268"/>
      <c r="J2" s="1268"/>
      <c r="K2" s="1268"/>
      <c r="L2" s="1268"/>
      <c r="M2" s="1269"/>
    </row>
    <row r="3" spans="2:13" ht="20.25" customHeight="1" thickBot="1">
      <c r="B3" s="14"/>
      <c r="C3" s="36"/>
      <c r="D3" s="1"/>
      <c r="E3" s="1"/>
      <c r="F3" s="1"/>
      <c r="G3" s="1"/>
      <c r="H3" s="1"/>
      <c r="I3" s="1"/>
      <c r="J3" s="1"/>
      <c r="K3" s="1"/>
      <c r="L3" s="1"/>
      <c r="M3" s="18"/>
    </row>
    <row r="4" spans="2:13" ht="20.25" customHeight="1">
      <c r="B4" s="14"/>
      <c r="C4" s="1157" t="s">
        <v>1398</v>
      </c>
      <c r="D4" s="1159" t="s">
        <v>370</v>
      </c>
      <c r="E4" s="1159" t="s">
        <v>1399</v>
      </c>
      <c r="F4" s="1159" t="s">
        <v>1400</v>
      </c>
      <c r="G4" s="1159" t="s">
        <v>1401</v>
      </c>
      <c r="H4" s="1159"/>
      <c r="I4" s="1159" t="s">
        <v>1402</v>
      </c>
      <c r="J4" s="1159"/>
      <c r="K4" s="1159" t="s">
        <v>1403</v>
      </c>
      <c r="L4" s="1161"/>
      <c r="M4" s="18"/>
    </row>
    <row r="5" spans="2:13" ht="20.25" customHeight="1" thickBot="1">
      <c r="B5" s="14"/>
      <c r="C5" s="1158"/>
      <c r="D5" s="1160"/>
      <c r="E5" s="1160"/>
      <c r="F5" s="1160"/>
      <c r="G5" s="428" t="s">
        <v>724</v>
      </c>
      <c r="H5" s="428" t="s">
        <v>789</v>
      </c>
      <c r="I5" s="428" t="s">
        <v>724</v>
      </c>
      <c r="J5" s="428" t="s">
        <v>789</v>
      </c>
      <c r="K5" s="428" t="s">
        <v>724</v>
      </c>
      <c r="L5" s="429" t="s">
        <v>789</v>
      </c>
      <c r="M5" s="18"/>
    </row>
    <row r="6" spans="2:13" ht="11.25" customHeight="1" thickBot="1">
      <c r="B6" s="14"/>
      <c r="C6" s="36"/>
      <c r="D6" s="1"/>
      <c r="E6" s="1"/>
      <c r="F6" s="1"/>
      <c r="G6" s="1"/>
      <c r="H6" s="1"/>
      <c r="I6" s="1"/>
      <c r="J6" s="1"/>
      <c r="K6" s="1"/>
      <c r="L6" s="1"/>
      <c r="M6" s="18"/>
    </row>
    <row r="7" spans="2:13" ht="12" customHeight="1" thickTop="1">
      <c r="B7" s="14"/>
      <c r="C7" s="696"/>
      <c r="D7" s="697"/>
      <c r="E7" s="698"/>
      <c r="F7" s="698"/>
      <c r="G7" s="698"/>
      <c r="H7" s="698"/>
      <c r="I7" s="698"/>
      <c r="J7" s="698"/>
      <c r="K7" s="699"/>
      <c r="L7" s="700"/>
      <c r="M7" s="18"/>
    </row>
    <row r="8" spans="2:13" ht="12" customHeight="1">
      <c r="B8" s="14"/>
      <c r="C8" s="701"/>
      <c r="D8" s="649"/>
      <c r="E8" s="109"/>
      <c r="F8" s="109"/>
      <c r="G8" s="109"/>
      <c r="H8" s="109"/>
      <c r="I8" s="109"/>
      <c r="J8" s="109"/>
      <c r="K8" s="457"/>
      <c r="L8" s="702"/>
      <c r="M8" s="18"/>
    </row>
    <row r="9" spans="2:13" ht="12" customHeight="1">
      <c r="B9" s="14"/>
      <c r="C9" s="701"/>
      <c r="D9" s="649"/>
      <c r="E9" s="109"/>
      <c r="F9" s="109"/>
      <c r="G9" s="109"/>
      <c r="H9" s="109"/>
      <c r="I9" s="109"/>
      <c r="J9" s="109"/>
      <c r="K9" s="457"/>
      <c r="L9" s="702"/>
      <c r="M9" s="18"/>
    </row>
    <row r="10" spans="2:13" ht="12" customHeight="1">
      <c r="B10" s="14"/>
      <c r="C10" s="701"/>
      <c r="D10" s="649"/>
      <c r="E10" s="109"/>
      <c r="F10" s="109"/>
      <c r="G10" s="109"/>
      <c r="H10" s="109"/>
      <c r="I10" s="109"/>
      <c r="J10" s="109"/>
      <c r="K10" s="457"/>
      <c r="L10" s="702"/>
      <c r="M10" s="18"/>
    </row>
    <row r="11" spans="2:13" ht="12" customHeight="1">
      <c r="B11" s="14"/>
      <c r="C11" s="701"/>
      <c r="D11" s="649"/>
      <c r="E11" s="109"/>
      <c r="F11" s="109"/>
      <c r="G11" s="109"/>
      <c r="H11" s="109"/>
      <c r="I11" s="109"/>
      <c r="J11" s="109"/>
      <c r="K11" s="457"/>
      <c r="L11" s="702"/>
      <c r="M11" s="18"/>
    </row>
    <row r="12" spans="2:13" ht="12" customHeight="1">
      <c r="B12" s="14"/>
      <c r="C12" s="701"/>
      <c r="D12" s="649"/>
      <c r="E12" s="109"/>
      <c r="F12" s="109"/>
      <c r="G12" s="109"/>
      <c r="H12" s="109"/>
      <c r="I12" s="109"/>
      <c r="J12" s="109"/>
      <c r="K12" s="457"/>
      <c r="L12" s="702"/>
      <c r="M12" s="18"/>
    </row>
    <row r="13" spans="2:13" ht="12" customHeight="1">
      <c r="B13" s="14"/>
      <c r="C13" s="701"/>
      <c r="D13" s="649"/>
      <c r="E13" s="109"/>
      <c r="F13" s="109"/>
      <c r="G13" s="109"/>
      <c r="H13" s="109"/>
      <c r="I13" s="109"/>
      <c r="J13" s="109"/>
      <c r="K13" s="457"/>
      <c r="L13" s="702"/>
      <c r="M13" s="18"/>
    </row>
    <row r="14" spans="2:13" ht="12" customHeight="1">
      <c r="B14" s="14"/>
      <c r="C14" s="703"/>
      <c r="D14" s="704"/>
      <c r="E14" s="457"/>
      <c r="F14" s="457"/>
      <c r="G14" s="457"/>
      <c r="H14" s="457"/>
      <c r="I14" s="457"/>
      <c r="J14" s="457"/>
      <c r="K14" s="457"/>
      <c r="L14" s="702"/>
      <c r="M14" s="18"/>
    </row>
    <row r="15" spans="2:13" ht="12" customHeight="1">
      <c r="B15" s="14"/>
      <c r="C15" s="703"/>
      <c r="D15" s="704"/>
      <c r="E15" s="457"/>
      <c r="F15" s="457"/>
      <c r="G15" s="457"/>
      <c r="H15" s="457"/>
      <c r="I15" s="457"/>
      <c r="J15" s="457"/>
      <c r="K15" s="457"/>
      <c r="L15" s="702"/>
      <c r="M15" s="18"/>
    </row>
    <row r="16" spans="2:13" ht="12" customHeight="1">
      <c r="B16" s="14"/>
      <c r="C16" s="703"/>
      <c r="D16" s="704"/>
      <c r="E16" s="457"/>
      <c r="F16" s="457"/>
      <c r="G16" s="457"/>
      <c r="H16" s="457"/>
      <c r="I16" s="457"/>
      <c r="J16" s="457"/>
      <c r="K16" s="457"/>
      <c r="L16" s="702"/>
      <c r="M16" s="18"/>
    </row>
    <row r="17" spans="2:13" ht="12" customHeight="1">
      <c r="B17" s="14"/>
      <c r="C17" s="703"/>
      <c r="D17" s="704"/>
      <c r="E17" s="457"/>
      <c r="F17" s="457"/>
      <c r="G17" s="457"/>
      <c r="H17" s="457"/>
      <c r="I17" s="457"/>
      <c r="J17" s="457"/>
      <c r="K17" s="457"/>
      <c r="L17" s="702"/>
      <c r="M17" s="18"/>
    </row>
    <row r="18" spans="2:13" ht="12" customHeight="1">
      <c r="B18" s="14"/>
      <c r="C18" s="703"/>
      <c r="D18" s="704"/>
      <c r="E18" s="457"/>
      <c r="F18" s="457"/>
      <c r="G18" s="457"/>
      <c r="H18" s="457"/>
      <c r="I18" s="457"/>
      <c r="J18" s="457"/>
      <c r="K18" s="457"/>
      <c r="L18" s="702"/>
      <c r="M18" s="18"/>
    </row>
    <row r="19" spans="2:13" ht="12" customHeight="1">
      <c r="B19" s="14"/>
      <c r="C19" s="703"/>
      <c r="D19" s="704"/>
      <c r="E19" s="457"/>
      <c r="F19" s="457"/>
      <c r="G19" s="457"/>
      <c r="H19" s="457"/>
      <c r="I19" s="457"/>
      <c r="J19" s="457"/>
      <c r="K19" s="457"/>
      <c r="L19" s="702"/>
      <c r="M19" s="18"/>
    </row>
    <row r="20" spans="2:13" ht="12" customHeight="1">
      <c r="B20" s="14"/>
      <c r="C20" s="703"/>
      <c r="D20" s="704"/>
      <c r="E20" s="457"/>
      <c r="F20" s="457"/>
      <c r="G20" s="457"/>
      <c r="H20" s="457"/>
      <c r="I20" s="457"/>
      <c r="J20" s="457"/>
      <c r="K20" s="457"/>
      <c r="L20" s="702"/>
      <c r="M20" s="18"/>
    </row>
    <row r="21" spans="2:13" ht="12" customHeight="1">
      <c r="B21" s="14"/>
      <c r="C21" s="703"/>
      <c r="D21" s="704"/>
      <c r="E21" s="457"/>
      <c r="F21" s="457"/>
      <c r="G21" s="457"/>
      <c r="H21" s="457"/>
      <c r="I21" s="457"/>
      <c r="J21" s="457"/>
      <c r="K21" s="457"/>
      <c r="L21" s="702"/>
      <c r="M21" s="18"/>
    </row>
    <row r="22" spans="2:13" ht="12" customHeight="1">
      <c r="B22" s="14"/>
      <c r="C22" s="703"/>
      <c r="D22" s="704"/>
      <c r="E22" s="457"/>
      <c r="F22" s="457"/>
      <c r="G22" s="457"/>
      <c r="H22" s="457"/>
      <c r="I22" s="457"/>
      <c r="J22" s="457"/>
      <c r="K22" s="457"/>
      <c r="L22" s="702"/>
      <c r="M22" s="18"/>
    </row>
    <row r="23" spans="2:13" ht="12" customHeight="1">
      <c r="B23" s="14"/>
      <c r="C23" s="703"/>
      <c r="D23" s="704"/>
      <c r="E23" s="457"/>
      <c r="F23" s="457"/>
      <c r="G23" s="457"/>
      <c r="H23" s="457"/>
      <c r="I23" s="457"/>
      <c r="J23" s="457"/>
      <c r="K23" s="457"/>
      <c r="L23" s="702"/>
      <c r="M23" s="18"/>
    </row>
    <row r="24" spans="2:13" ht="12" customHeight="1">
      <c r="B24" s="14"/>
      <c r="C24" s="703"/>
      <c r="D24" s="704"/>
      <c r="E24" s="457"/>
      <c r="F24" s="457"/>
      <c r="G24" s="457"/>
      <c r="H24" s="457"/>
      <c r="I24" s="457"/>
      <c r="J24" s="457"/>
      <c r="K24" s="457"/>
      <c r="L24" s="702"/>
      <c r="M24" s="18"/>
    </row>
    <row r="25" spans="2:13" ht="12" customHeight="1">
      <c r="B25" s="14"/>
      <c r="C25" s="703"/>
      <c r="D25" s="704"/>
      <c r="E25" s="457"/>
      <c r="F25" s="457"/>
      <c r="G25" s="457"/>
      <c r="H25" s="457"/>
      <c r="I25" s="457"/>
      <c r="J25" s="457"/>
      <c r="K25" s="457"/>
      <c r="L25" s="702"/>
      <c r="M25" s="18"/>
    </row>
    <row r="26" spans="2:13" ht="12" customHeight="1">
      <c r="B26" s="14"/>
      <c r="C26" s="703"/>
      <c r="D26" s="704"/>
      <c r="E26" s="457"/>
      <c r="F26" s="457"/>
      <c r="G26" s="457"/>
      <c r="H26" s="457"/>
      <c r="I26" s="457"/>
      <c r="J26" s="457"/>
      <c r="K26" s="457"/>
      <c r="L26" s="702"/>
      <c r="M26" s="18"/>
    </row>
    <row r="27" spans="2:13" ht="12" customHeight="1">
      <c r="B27" s="14"/>
      <c r="C27" s="703"/>
      <c r="D27" s="704"/>
      <c r="E27" s="457"/>
      <c r="F27" s="457"/>
      <c r="G27" s="457"/>
      <c r="H27" s="457"/>
      <c r="I27" s="457"/>
      <c r="J27" s="457"/>
      <c r="K27" s="457"/>
      <c r="L27" s="702"/>
      <c r="M27" s="18"/>
    </row>
    <row r="28" spans="2:13" ht="12" customHeight="1">
      <c r="B28" s="14"/>
      <c r="C28" s="703"/>
      <c r="D28" s="704"/>
      <c r="E28" s="457"/>
      <c r="F28" s="457"/>
      <c r="G28" s="457"/>
      <c r="H28" s="457"/>
      <c r="I28" s="457"/>
      <c r="J28" s="457"/>
      <c r="K28" s="457"/>
      <c r="L28" s="702"/>
      <c r="M28" s="18"/>
    </row>
    <row r="29" spans="2:13" ht="12" customHeight="1">
      <c r="B29" s="14"/>
      <c r="C29" s="703"/>
      <c r="D29" s="704"/>
      <c r="E29" s="457"/>
      <c r="F29" s="457"/>
      <c r="G29" s="457"/>
      <c r="H29" s="457"/>
      <c r="I29" s="457"/>
      <c r="J29" s="457"/>
      <c r="K29" s="457"/>
      <c r="L29" s="702"/>
      <c r="M29" s="18"/>
    </row>
    <row r="30" spans="2:13" ht="12" customHeight="1">
      <c r="B30" s="14"/>
      <c r="C30" s="703"/>
      <c r="D30" s="704"/>
      <c r="E30" s="457"/>
      <c r="F30" s="457"/>
      <c r="G30" s="457"/>
      <c r="H30" s="457"/>
      <c r="I30" s="457"/>
      <c r="J30" s="457"/>
      <c r="K30" s="457"/>
      <c r="L30" s="702"/>
      <c r="M30" s="18"/>
    </row>
    <row r="31" spans="2:13" ht="12" customHeight="1">
      <c r="B31" s="14"/>
      <c r="C31" s="703"/>
      <c r="D31" s="704"/>
      <c r="E31" s="457"/>
      <c r="F31" s="457"/>
      <c r="G31" s="457"/>
      <c r="H31" s="457"/>
      <c r="I31" s="457"/>
      <c r="J31" s="457"/>
      <c r="K31" s="457"/>
      <c r="L31" s="702"/>
      <c r="M31" s="18"/>
    </row>
    <row r="32" spans="2:13" ht="12" customHeight="1">
      <c r="B32" s="14"/>
      <c r="C32" s="703"/>
      <c r="D32" s="704"/>
      <c r="E32" s="457"/>
      <c r="F32" s="457"/>
      <c r="G32" s="457"/>
      <c r="H32" s="457"/>
      <c r="I32" s="457"/>
      <c r="J32" s="457"/>
      <c r="K32" s="457"/>
      <c r="L32" s="702"/>
      <c r="M32" s="18"/>
    </row>
    <row r="33" spans="2:13" ht="12" customHeight="1">
      <c r="B33" s="14"/>
      <c r="C33" s="703"/>
      <c r="D33" s="704"/>
      <c r="E33" s="457"/>
      <c r="F33" s="457"/>
      <c r="G33" s="457"/>
      <c r="H33" s="457"/>
      <c r="I33" s="457"/>
      <c r="J33" s="457"/>
      <c r="K33" s="457"/>
      <c r="L33" s="702"/>
      <c r="M33" s="18"/>
    </row>
    <row r="34" spans="2:13" ht="12" customHeight="1">
      <c r="B34" s="14"/>
      <c r="C34" s="703"/>
      <c r="D34" s="704"/>
      <c r="E34" s="457"/>
      <c r="F34" s="457"/>
      <c r="G34" s="457"/>
      <c r="H34" s="457"/>
      <c r="I34" s="457"/>
      <c r="J34" s="457"/>
      <c r="K34" s="457"/>
      <c r="L34" s="702"/>
      <c r="M34" s="18"/>
    </row>
    <row r="35" spans="2:13" ht="12" customHeight="1">
      <c r="B35" s="14"/>
      <c r="C35" s="703"/>
      <c r="D35" s="704"/>
      <c r="E35" s="457"/>
      <c r="F35" s="457"/>
      <c r="G35" s="457"/>
      <c r="H35" s="457"/>
      <c r="I35" s="457"/>
      <c r="J35" s="457"/>
      <c r="K35" s="457"/>
      <c r="L35" s="702"/>
      <c r="M35" s="18"/>
    </row>
    <row r="36" spans="2:13" ht="12" customHeight="1">
      <c r="B36" s="14"/>
      <c r="C36" s="703"/>
      <c r="D36" s="704"/>
      <c r="E36" s="457"/>
      <c r="F36" s="457"/>
      <c r="G36" s="457"/>
      <c r="H36" s="457"/>
      <c r="I36" s="457"/>
      <c r="J36" s="457"/>
      <c r="K36" s="457"/>
      <c r="L36" s="702"/>
      <c r="M36" s="18"/>
    </row>
    <row r="37" spans="2:13" ht="12" customHeight="1">
      <c r="B37" s="14"/>
      <c r="C37" s="703"/>
      <c r="D37" s="704"/>
      <c r="E37" s="457"/>
      <c r="F37" s="457"/>
      <c r="G37" s="457"/>
      <c r="H37" s="457"/>
      <c r="I37" s="457"/>
      <c r="J37" s="457"/>
      <c r="K37" s="457"/>
      <c r="L37" s="702"/>
      <c r="M37" s="18"/>
    </row>
    <row r="38" spans="2:13" ht="12" hidden="1" customHeight="1">
      <c r="B38" s="14"/>
      <c r="C38" s="703"/>
      <c r="D38" s="704"/>
      <c r="E38" s="457"/>
      <c r="F38" s="457"/>
      <c r="G38" s="457"/>
      <c r="H38" s="457"/>
      <c r="I38" s="457"/>
      <c r="J38" s="457"/>
      <c r="K38" s="457"/>
      <c r="L38" s="702"/>
      <c r="M38" s="18"/>
    </row>
    <row r="39" spans="2:13" ht="31.5" customHeight="1" thickBot="1">
      <c r="B39" s="14"/>
      <c r="C39" s="705" t="s">
        <v>1404</v>
      </c>
      <c r="D39" s="706"/>
      <c r="E39" s="707">
        <f>SUM(E7:E38)</f>
        <v>0</v>
      </c>
      <c r="F39" s="708"/>
      <c r="G39" s="708"/>
      <c r="H39" s="707">
        <f>SUM(H7:H38)</f>
        <v>0</v>
      </c>
      <c r="I39" s="708"/>
      <c r="J39" s="707">
        <f>SUM(J7:J38)</f>
        <v>0</v>
      </c>
      <c r="K39" s="708"/>
      <c r="L39" s="709">
        <f>SUM(L7:L38)</f>
        <v>0</v>
      </c>
      <c r="M39" s="18"/>
    </row>
    <row r="40" spans="2:13" ht="12" customHeight="1" thickTop="1" thickBot="1">
      <c r="B40" s="15"/>
      <c r="C40" s="344"/>
      <c r="D40" s="344"/>
      <c r="E40" s="344"/>
      <c r="F40" s="344"/>
      <c r="G40" s="344"/>
      <c r="H40" s="344"/>
      <c r="I40" s="344"/>
      <c r="J40" s="344"/>
      <c r="K40" s="344"/>
      <c r="L40" s="344"/>
      <c r="M40" s="21"/>
    </row>
  </sheetData>
  <sheetProtection sheet="1" objects="1" scenarios="1" selectLockedCells="1"/>
  <mergeCells count="8">
    <mergeCell ref="B2:M2"/>
    <mergeCell ref="C4:C5"/>
    <mergeCell ref="D4:D5"/>
    <mergeCell ref="E4:E5"/>
    <mergeCell ref="F4:F5"/>
    <mergeCell ref="G4:H4"/>
    <mergeCell ref="I4:J4"/>
    <mergeCell ref="K4:L4"/>
  </mergeCells>
  <phoneticPr fontId="0" type="noConversion"/>
  <printOptions horizontalCentered="1" verticalCentered="1"/>
  <pageMargins left="0" right="0" top="0.39370078740157483" bottom="0" header="0" footer="0.19685039370078741"/>
  <pageSetup paperSize="9" scale="90" orientation="landscape" horizontalDpi="300" verticalDpi="300" r:id="rId1"/>
  <headerFooter alignWithMargins="0">
    <oddFooter>&amp;R&amp;"Times New Roman,Normal"- 36 -</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B1:M87"/>
  <sheetViews>
    <sheetView zoomScaleNormal="100" workbookViewId="0">
      <selection activeCell="E9" sqref="E9"/>
    </sheetView>
  </sheetViews>
  <sheetFormatPr baseColWidth="10" defaultColWidth="11.42578125" defaultRowHeight="12.75"/>
  <cols>
    <col min="1" max="1" width="2.140625" style="38" customWidth="1"/>
    <col min="2" max="2" width="1.5703125" style="38" customWidth="1"/>
    <col min="3" max="3" width="45.7109375" style="38" customWidth="1"/>
    <col min="4" max="7" width="11.7109375" style="38" customWidth="1"/>
    <col min="8" max="8" width="11.7109375" style="710" customWidth="1"/>
    <col min="9" max="9" width="12" style="38" customWidth="1"/>
    <col min="10" max="10" width="11.7109375" style="38" customWidth="1"/>
    <col min="11" max="11" width="1.7109375" style="38" customWidth="1"/>
    <col min="12" max="12" width="3.28515625" style="38" customWidth="1"/>
    <col min="13" max="16384" width="11.42578125" style="38"/>
  </cols>
  <sheetData>
    <row r="1" spans="2:13" ht="13.5" thickBot="1"/>
    <row r="2" spans="2:13" ht="37.5" customHeight="1" thickBot="1">
      <c r="B2" s="1142" t="s">
        <v>1405</v>
      </c>
      <c r="C2" s="1143"/>
      <c r="D2" s="1143"/>
      <c r="E2" s="1143"/>
      <c r="F2" s="1143"/>
      <c r="G2" s="1143"/>
      <c r="H2" s="1143"/>
      <c r="I2" s="1143"/>
      <c r="J2" s="1143"/>
      <c r="K2" s="1144"/>
    </row>
    <row r="3" spans="2:13" ht="14.25" customHeight="1">
      <c r="B3" s="711"/>
      <c r="C3" s="41"/>
      <c r="D3" s="332"/>
      <c r="E3" s="332"/>
      <c r="F3" s="332"/>
      <c r="G3" s="332"/>
      <c r="H3" s="712"/>
      <c r="I3" s="332"/>
      <c r="J3" s="332"/>
      <c r="K3" s="42"/>
    </row>
    <row r="4" spans="2:13" ht="18.75" customHeight="1">
      <c r="B4" s="716"/>
      <c r="C4" s="1270" t="s">
        <v>1406</v>
      </c>
      <c r="D4" s="1270" t="s">
        <v>1407</v>
      </c>
      <c r="E4" s="1145" t="s">
        <v>1408</v>
      </c>
      <c r="F4" s="1145"/>
      <c r="G4" s="1145" t="s">
        <v>786</v>
      </c>
      <c r="H4" s="1145"/>
      <c r="I4" s="1145" t="s">
        <v>1409</v>
      </c>
      <c r="J4" s="1145" t="s">
        <v>760</v>
      </c>
      <c r="K4" s="42"/>
    </row>
    <row r="5" spans="2:13" ht="58.5" customHeight="1">
      <c r="B5" s="715"/>
      <c r="C5" s="1270"/>
      <c r="D5" s="1270"/>
      <c r="E5" s="1045" t="s">
        <v>1410</v>
      </c>
      <c r="F5" s="1045" t="s">
        <v>1411</v>
      </c>
      <c r="G5" s="1045" t="s">
        <v>1410</v>
      </c>
      <c r="H5" s="1045" t="s">
        <v>1411</v>
      </c>
      <c r="I5" s="1145"/>
      <c r="J5" s="1145"/>
      <c r="K5" s="42"/>
    </row>
    <row r="6" spans="2:13" ht="14.25" customHeight="1">
      <c r="B6" s="716"/>
      <c r="C6" s="41"/>
      <c r="D6" s="717" t="s">
        <v>726</v>
      </c>
      <c r="E6" s="717" t="s">
        <v>727</v>
      </c>
      <c r="F6" s="717" t="s">
        <v>728</v>
      </c>
      <c r="G6" s="717" t="s">
        <v>1412</v>
      </c>
      <c r="H6" s="717" t="s">
        <v>1413</v>
      </c>
      <c r="I6" s="717" t="s">
        <v>751</v>
      </c>
      <c r="J6" s="717" t="s">
        <v>1414</v>
      </c>
      <c r="K6" s="42"/>
    </row>
    <row r="7" spans="2:13" ht="14.25" customHeight="1">
      <c r="B7" s="40"/>
      <c r="C7" s="718" t="s">
        <v>1415</v>
      </c>
      <c r="D7" s="723">
        <f>SUM(D8:D23)</f>
        <v>0</v>
      </c>
      <c r="E7" s="723">
        <f t="shared" ref="E7:J7" si="0">SUM(E8:E23)</f>
        <v>0</v>
      </c>
      <c r="F7" s="724">
        <f t="shared" si="0"/>
        <v>0</v>
      </c>
      <c r="G7" s="723">
        <f t="shared" si="0"/>
        <v>0</v>
      </c>
      <c r="H7" s="725">
        <f t="shared" si="0"/>
        <v>0</v>
      </c>
      <c r="I7" s="725">
        <f t="shared" si="0"/>
        <v>0</v>
      </c>
      <c r="J7" s="725">
        <f t="shared" si="0"/>
        <v>0</v>
      </c>
      <c r="K7" s="42"/>
      <c r="M7" s="492" t="s">
        <v>1416</v>
      </c>
    </row>
    <row r="8" spans="2:13" ht="14.25" customHeight="1">
      <c r="B8" s="40"/>
      <c r="C8" s="720" t="s">
        <v>1417</v>
      </c>
      <c r="D8" s="721"/>
      <c r="E8" s="721"/>
      <c r="F8" s="722"/>
      <c r="G8" s="719">
        <f t="shared" ref="G8:G39" si="1">D8+E8</f>
        <v>0</v>
      </c>
      <c r="H8" s="299">
        <f t="shared" ref="H8:H39" si="2">D8+F8</f>
        <v>0</v>
      </c>
      <c r="I8" s="722"/>
      <c r="J8" s="299">
        <f>H8-I8</f>
        <v>0</v>
      </c>
      <c r="K8" s="42"/>
      <c r="M8" s="38" t="s">
        <v>1418</v>
      </c>
    </row>
    <row r="9" spans="2:13" ht="14.25" customHeight="1">
      <c r="B9" s="40"/>
      <c r="C9" s="720" t="s">
        <v>1419</v>
      </c>
      <c r="D9" s="721"/>
      <c r="E9" s="721"/>
      <c r="F9" s="722"/>
      <c r="G9" s="719">
        <f t="shared" si="1"/>
        <v>0</v>
      </c>
      <c r="H9" s="299">
        <f t="shared" si="2"/>
        <v>0</v>
      </c>
      <c r="I9" s="722"/>
      <c r="J9" s="299">
        <f t="shared" ref="J9:J72" si="3">H9-I9</f>
        <v>0</v>
      </c>
      <c r="K9" s="42"/>
      <c r="M9" s="38" t="s">
        <v>1420</v>
      </c>
    </row>
    <row r="10" spans="2:13" ht="14.25" customHeight="1">
      <c r="B10" s="40"/>
      <c r="C10" s="720" t="s">
        <v>1421</v>
      </c>
      <c r="D10" s="721"/>
      <c r="E10" s="721"/>
      <c r="F10" s="722"/>
      <c r="G10" s="719">
        <f t="shared" si="1"/>
        <v>0</v>
      </c>
      <c r="H10" s="299">
        <f t="shared" si="2"/>
        <v>0</v>
      </c>
      <c r="I10" s="722"/>
      <c r="J10" s="299">
        <f t="shared" si="3"/>
        <v>0</v>
      </c>
      <c r="K10" s="42"/>
      <c r="M10" s="38" t="s">
        <v>1422</v>
      </c>
    </row>
    <row r="11" spans="2:13" ht="14.25" customHeight="1">
      <c r="B11" s="40"/>
      <c r="C11" s="720" t="s">
        <v>1423</v>
      </c>
      <c r="D11" s="721"/>
      <c r="E11" s="721"/>
      <c r="F11" s="722"/>
      <c r="G11" s="719">
        <f t="shared" si="1"/>
        <v>0</v>
      </c>
      <c r="H11" s="299">
        <f t="shared" si="2"/>
        <v>0</v>
      </c>
      <c r="I11" s="722"/>
      <c r="J11" s="299">
        <f t="shared" si="3"/>
        <v>0</v>
      </c>
      <c r="K11" s="42"/>
      <c r="M11" s="38" t="s">
        <v>1424</v>
      </c>
    </row>
    <row r="12" spans="2:13" ht="14.25" customHeight="1">
      <c r="B12" s="40"/>
      <c r="C12" s="720" t="s">
        <v>1425</v>
      </c>
      <c r="D12" s="721"/>
      <c r="E12" s="721"/>
      <c r="F12" s="722"/>
      <c r="G12" s="719">
        <f t="shared" si="1"/>
        <v>0</v>
      </c>
      <c r="H12" s="299">
        <f t="shared" si="2"/>
        <v>0</v>
      </c>
      <c r="I12" s="722"/>
      <c r="J12" s="299">
        <f t="shared" si="3"/>
        <v>0</v>
      </c>
      <c r="K12" s="42"/>
      <c r="M12" s="38" t="s">
        <v>1426</v>
      </c>
    </row>
    <row r="13" spans="2:13" ht="14.25" customHeight="1">
      <c r="B13" s="40"/>
      <c r="C13" s="720" t="s">
        <v>1427</v>
      </c>
      <c r="D13" s="721"/>
      <c r="E13" s="721"/>
      <c r="F13" s="722"/>
      <c r="G13" s="719">
        <f t="shared" si="1"/>
        <v>0</v>
      </c>
      <c r="H13" s="299">
        <f t="shared" si="2"/>
        <v>0</v>
      </c>
      <c r="I13" s="722"/>
      <c r="J13" s="299">
        <f t="shared" si="3"/>
        <v>0</v>
      </c>
      <c r="K13" s="42"/>
      <c r="M13" s="38" t="s">
        <v>1428</v>
      </c>
    </row>
    <row r="14" spans="2:13" ht="14.25" customHeight="1">
      <c r="B14" s="40"/>
      <c r="C14" s="720" t="s">
        <v>1429</v>
      </c>
      <c r="D14" s="721"/>
      <c r="E14" s="721"/>
      <c r="F14" s="722"/>
      <c r="G14" s="719">
        <f t="shared" si="1"/>
        <v>0</v>
      </c>
      <c r="H14" s="299">
        <f t="shared" si="2"/>
        <v>0</v>
      </c>
      <c r="I14" s="722"/>
      <c r="J14" s="299">
        <f t="shared" si="3"/>
        <v>0</v>
      </c>
      <c r="K14" s="42"/>
    </row>
    <row r="15" spans="2:13" ht="14.25" customHeight="1">
      <c r="B15" s="40"/>
      <c r="C15" s="720" t="s">
        <v>1430</v>
      </c>
      <c r="D15" s="721"/>
      <c r="E15" s="721"/>
      <c r="F15" s="722"/>
      <c r="G15" s="719">
        <f t="shared" si="1"/>
        <v>0</v>
      </c>
      <c r="H15" s="299">
        <f t="shared" si="2"/>
        <v>0</v>
      </c>
      <c r="I15" s="722"/>
      <c r="J15" s="299">
        <f t="shared" si="3"/>
        <v>0</v>
      </c>
      <c r="K15" s="42"/>
    </row>
    <row r="16" spans="2:13" ht="14.25" customHeight="1">
      <c r="B16" s="40"/>
      <c r="C16" s="720" t="s">
        <v>1431</v>
      </c>
      <c r="D16" s="721"/>
      <c r="E16" s="721"/>
      <c r="F16" s="722"/>
      <c r="G16" s="719">
        <f t="shared" si="1"/>
        <v>0</v>
      </c>
      <c r="H16" s="299">
        <f t="shared" si="2"/>
        <v>0</v>
      </c>
      <c r="I16" s="722"/>
      <c r="J16" s="299">
        <f t="shared" si="3"/>
        <v>0</v>
      </c>
      <c r="K16" s="42"/>
    </row>
    <row r="17" spans="2:11" ht="14.25" customHeight="1">
      <c r="B17" s="40"/>
      <c r="C17" s="720" t="s">
        <v>1432</v>
      </c>
      <c r="D17" s="721"/>
      <c r="E17" s="721"/>
      <c r="F17" s="722"/>
      <c r="G17" s="719">
        <f t="shared" si="1"/>
        <v>0</v>
      </c>
      <c r="H17" s="299">
        <f t="shared" si="2"/>
        <v>0</v>
      </c>
      <c r="I17" s="722"/>
      <c r="J17" s="299">
        <f t="shared" si="3"/>
        <v>0</v>
      </c>
      <c r="K17" s="42"/>
    </row>
    <row r="18" spans="2:11" ht="14.25" customHeight="1">
      <c r="B18" s="40"/>
      <c r="C18" s="720" t="s">
        <v>1433</v>
      </c>
      <c r="D18" s="721"/>
      <c r="E18" s="721"/>
      <c r="F18" s="722"/>
      <c r="G18" s="719">
        <f t="shared" si="1"/>
        <v>0</v>
      </c>
      <c r="H18" s="299">
        <f t="shared" si="2"/>
        <v>0</v>
      </c>
      <c r="I18" s="722"/>
      <c r="J18" s="299">
        <f t="shared" si="3"/>
        <v>0</v>
      </c>
      <c r="K18" s="42"/>
    </row>
    <row r="19" spans="2:11" ht="14.25" customHeight="1">
      <c r="B19" s="40"/>
      <c r="C19" s="720" t="s">
        <v>1434</v>
      </c>
      <c r="D19" s="721"/>
      <c r="E19" s="721"/>
      <c r="F19" s="722"/>
      <c r="G19" s="719">
        <f t="shared" si="1"/>
        <v>0</v>
      </c>
      <c r="H19" s="299">
        <f t="shared" si="2"/>
        <v>0</v>
      </c>
      <c r="I19" s="722"/>
      <c r="J19" s="299">
        <f t="shared" si="3"/>
        <v>0</v>
      </c>
      <c r="K19" s="42"/>
    </row>
    <row r="20" spans="2:11" ht="14.25" customHeight="1">
      <c r="B20" s="40"/>
      <c r="C20" s="720" t="s">
        <v>1435</v>
      </c>
      <c r="D20" s="721"/>
      <c r="E20" s="721"/>
      <c r="F20" s="722"/>
      <c r="G20" s="719">
        <f t="shared" si="1"/>
        <v>0</v>
      </c>
      <c r="H20" s="299">
        <f t="shared" si="2"/>
        <v>0</v>
      </c>
      <c r="I20" s="722"/>
      <c r="J20" s="299">
        <f t="shared" si="3"/>
        <v>0</v>
      </c>
      <c r="K20" s="42"/>
    </row>
    <row r="21" spans="2:11" ht="14.25" customHeight="1">
      <c r="B21" s="40"/>
      <c r="C21" s="720" t="s">
        <v>1436</v>
      </c>
      <c r="D21" s="721"/>
      <c r="E21" s="721"/>
      <c r="F21" s="722"/>
      <c r="G21" s="719">
        <f t="shared" si="1"/>
        <v>0</v>
      </c>
      <c r="H21" s="299">
        <f t="shared" si="2"/>
        <v>0</v>
      </c>
      <c r="I21" s="722"/>
      <c r="J21" s="299">
        <f t="shared" si="3"/>
        <v>0</v>
      </c>
      <c r="K21" s="42"/>
    </row>
    <row r="22" spans="2:11" ht="14.25" customHeight="1">
      <c r="B22" s="40"/>
      <c r="C22" s="720" t="s">
        <v>1437</v>
      </c>
      <c r="D22" s="721"/>
      <c r="E22" s="721"/>
      <c r="F22" s="722"/>
      <c r="G22" s="719">
        <f t="shared" si="1"/>
        <v>0</v>
      </c>
      <c r="H22" s="299">
        <f t="shared" si="2"/>
        <v>0</v>
      </c>
      <c r="I22" s="722"/>
      <c r="J22" s="299">
        <f t="shared" si="3"/>
        <v>0</v>
      </c>
      <c r="K22" s="42"/>
    </row>
    <row r="23" spans="2:11" ht="14.25" customHeight="1">
      <c r="B23" s="40"/>
      <c r="C23" s="720" t="s">
        <v>1438</v>
      </c>
      <c r="D23" s="721"/>
      <c r="E23" s="721"/>
      <c r="F23" s="722"/>
      <c r="G23" s="719">
        <f t="shared" si="1"/>
        <v>0</v>
      </c>
      <c r="H23" s="299">
        <f t="shared" si="2"/>
        <v>0</v>
      </c>
      <c r="I23" s="722"/>
      <c r="J23" s="299">
        <f t="shared" si="3"/>
        <v>0</v>
      </c>
      <c r="K23" s="42"/>
    </row>
    <row r="24" spans="2:11" ht="14.25" customHeight="1">
      <c r="B24" s="40"/>
      <c r="C24" s="718" t="s">
        <v>1439</v>
      </c>
      <c r="D24" s="723">
        <f>SUM(D25:D26)</f>
        <v>0</v>
      </c>
      <c r="E24" s="723">
        <f>SUM(E25:E26)</f>
        <v>0</v>
      </c>
      <c r="F24" s="724">
        <f>SUM(F25:F26)</f>
        <v>0</v>
      </c>
      <c r="G24" s="723">
        <f t="shared" si="1"/>
        <v>0</v>
      </c>
      <c r="H24" s="725">
        <f t="shared" si="2"/>
        <v>0</v>
      </c>
      <c r="I24" s="725">
        <f>SUM(I25:I26)</f>
        <v>0</v>
      </c>
      <c r="J24" s="725">
        <f>H24-I24</f>
        <v>0</v>
      </c>
      <c r="K24" s="42"/>
    </row>
    <row r="25" spans="2:11" ht="14.25" customHeight="1">
      <c r="B25" s="40"/>
      <c r="C25" s="720" t="s">
        <v>1440</v>
      </c>
      <c r="D25" s="721"/>
      <c r="E25" s="721"/>
      <c r="F25" s="722"/>
      <c r="G25" s="719">
        <f t="shared" si="1"/>
        <v>0</v>
      </c>
      <c r="H25" s="299">
        <f t="shared" si="2"/>
        <v>0</v>
      </c>
      <c r="I25" s="722"/>
      <c r="J25" s="299">
        <f>H25-I25</f>
        <v>0</v>
      </c>
      <c r="K25" s="42"/>
    </row>
    <row r="26" spans="2:11" ht="14.25" customHeight="1">
      <c r="B26" s="40"/>
      <c r="C26" s="720" t="s">
        <v>1441</v>
      </c>
      <c r="D26" s="721"/>
      <c r="E26" s="721"/>
      <c r="F26" s="722"/>
      <c r="G26" s="719">
        <f t="shared" si="1"/>
        <v>0</v>
      </c>
      <c r="H26" s="299">
        <f t="shared" si="2"/>
        <v>0</v>
      </c>
      <c r="I26" s="722"/>
      <c r="J26" s="299">
        <f>H26-I26</f>
        <v>0</v>
      </c>
      <c r="K26" s="42"/>
    </row>
    <row r="27" spans="2:11" ht="14.25" customHeight="1">
      <c r="B27" s="40"/>
      <c r="C27" s="718" t="s">
        <v>1442</v>
      </c>
      <c r="D27" s="723">
        <f>SUM(D28:D31)</f>
        <v>0</v>
      </c>
      <c r="E27" s="723">
        <f>SUM(E28:E31)</f>
        <v>0</v>
      </c>
      <c r="F27" s="724">
        <f>SUM(F28:F31)</f>
        <v>0</v>
      </c>
      <c r="G27" s="723">
        <f t="shared" si="1"/>
        <v>0</v>
      </c>
      <c r="H27" s="725">
        <f t="shared" si="2"/>
        <v>0</v>
      </c>
      <c r="I27" s="725">
        <f>SUM(I28:I31)</f>
        <v>0</v>
      </c>
      <c r="J27" s="725">
        <f t="shared" si="3"/>
        <v>0</v>
      </c>
      <c r="K27" s="42"/>
    </row>
    <row r="28" spans="2:11" ht="14.25" customHeight="1">
      <c r="B28" s="40"/>
      <c r="C28" s="720" t="s">
        <v>1443</v>
      </c>
      <c r="D28" s="721"/>
      <c r="E28" s="721"/>
      <c r="F28" s="722"/>
      <c r="G28" s="719">
        <f t="shared" si="1"/>
        <v>0</v>
      </c>
      <c r="H28" s="299">
        <f t="shared" si="2"/>
        <v>0</v>
      </c>
      <c r="I28" s="722"/>
      <c r="J28" s="299">
        <f t="shared" si="3"/>
        <v>0</v>
      </c>
      <c r="K28" s="42"/>
    </row>
    <row r="29" spans="2:11" ht="14.25" customHeight="1">
      <c r="B29" s="40"/>
      <c r="C29" s="720" t="s">
        <v>1444</v>
      </c>
      <c r="D29" s="721"/>
      <c r="E29" s="721"/>
      <c r="F29" s="722"/>
      <c r="G29" s="719">
        <f t="shared" si="1"/>
        <v>0</v>
      </c>
      <c r="H29" s="299">
        <f t="shared" si="2"/>
        <v>0</v>
      </c>
      <c r="I29" s="722"/>
      <c r="J29" s="299">
        <f t="shared" si="3"/>
        <v>0</v>
      </c>
      <c r="K29" s="42"/>
    </row>
    <row r="30" spans="2:11" ht="14.25" customHeight="1">
      <c r="B30" s="40"/>
      <c r="C30" s="720" t="s">
        <v>1445</v>
      </c>
      <c r="D30" s="721"/>
      <c r="E30" s="721"/>
      <c r="F30" s="722"/>
      <c r="G30" s="719">
        <f t="shared" si="1"/>
        <v>0</v>
      </c>
      <c r="H30" s="299">
        <f t="shared" si="2"/>
        <v>0</v>
      </c>
      <c r="I30" s="722"/>
      <c r="J30" s="299">
        <f t="shared" si="3"/>
        <v>0</v>
      </c>
      <c r="K30" s="42"/>
    </row>
    <row r="31" spans="2:11" ht="14.25" customHeight="1">
      <c r="B31" s="40"/>
      <c r="C31" s="720" t="s">
        <v>1446</v>
      </c>
      <c r="D31" s="721"/>
      <c r="E31" s="721"/>
      <c r="F31" s="722"/>
      <c r="G31" s="719">
        <f t="shared" si="1"/>
        <v>0</v>
      </c>
      <c r="H31" s="299">
        <f t="shared" si="2"/>
        <v>0</v>
      </c>
      <c r="I31" s="722"/>
      <c r="J31" s="299">
        <f t="shared" si="3"/>
        <v>0</v>
      </c>
      <c r="K31" s="42"/>
    </row>
    <row r="32" spans="2:11" ht="14.25" customHeight="1">
      <c r="B32" s="40"/>
      <c r="C32" s="718" t="s">
        <v>1447</v>
      </c>
      <c r="D32" s="721"/>
      <c r="E32" s="726"/>
      <c r="F32" s="727"/>
      <c r="G32" s="723">
        <f t="shared" si="1"/>
        <v>0</v>
      </c>
      <c r="H32" s="725">
        <f t="shared" si="2"/>
        <v>0</v>
      </c>
      <c r="I32" s="727"/>
      <c r="J32" s="725">
        <f t="shared" si="3"/>
        <v>0</v>
      </c>
      <c r="K32" s="42"/>
    </row>
    <row r="33" spans="2:11" ht="14.25" customHeight="1">
      <c r="B33" s="40"/>
      <c r="C33" s="718" t="s">
        <v>1448</v>
      </c>
      <c r="D33" s="723">
        <f>SUM(D34:D66)</f>
        <v>0</v>
      </c>
      <c r="E33" s="723">
        <f>SUM(E34:E66)</f>
        <v>0</v>
      </c>
      <c r="F33" s="724">
        <f>SUM(F34:F66)</f>
        <v>0</v>
      </c>
      <c r="G33" s="723">
        <f t="shared" si="1"/>
        <v>0</v>
      </c>
      <c r="H33" s="725">
        <f t="shared" si="2"/>
        <v>0</v>
      </c>
      <c r="I33" s="725">
        <f>SUM(I34:I66)</f>
        <v>0</v>
      </c>
      <c r="J33" s="725">
        <f>H33-I33</f>
        <v>0</v>
      </c>
      <c r="K33" s="42"/>
    </row>
    <row r="34" spans="2:11" ht="14.25" customHeight="1">
      <c r="B34" s="40"/>
      <c r="C34" s="720" t="s">
        <v>1449</v>
      </c>
      <c r="D34" s="721"/>
      <c r="E34" s="721"/>
      <c r="F34" s="722"/>
      <c r="G34" s="719">
        <f t="shared" si="1"/>
        <v>0</v>
      </c>
      <c r="H34" s="299">
        <f t="shared" si="2"/>
        <v>0</v>
      </c>
      <c r="I34" s="722"/>
      <c r="J34" s="299">
        <f t="shared" si="3"/>
        <v>0</v>
      </c>
      <c r="K34" s="42"/>
    </row>
    <row r="35" spans="2:11" ht="14.25" customHeight="1">
      <c r="B35" s="40"/>
      <c r="C35" s="720" t="s">
        <v>1450</v>
      </c>
      <c r="D35" s="721"/>
      <c r="E35" s="721"/>
      <c r="F35" s="722"/>
      <c r="G35" s="719">
        <f t="shared" si="1"/>
        <v>0</v>
      </c>
      <c r="H35" s="299">
        <f t="shared" si="2"/>
        <v>0</v>
      </c>
      <c r="I35" s="722"/>
      <c r="J35" s="299">
        <f t="shared" si="3"/>
        <v>0</v>
      </c>
      <c r="K35" s="42"/>
    </row>
    <row r="36" spans="2:11" ht="14.25" customHeight="1">
      <c r="B36" s="40"/>
      <c r="C36" s="720" t="s">
        <v>1451</v>
      </c>
      <c r="D36" s="721"/>
      <c r="E36" s="721"/>
      <c r="F36" s="722"/>
      <c r="G36" s="719">
        <f t="shared" si="1"/>
        <v>0</v>
      </c>
      <c r="H36" s="299">
        <f t="shared" si="2"/>
        <v>0</v>
      </c>
      <c r="I36" s="722"/>
      <c r="J36" s="299">
        <f t="shared" si="3"/>
        <v>0</v>
      </c>
      <c r="K36" s="42"/>
    </row>
    <row r="37" spans="2:11" ht="14.25" customHeight="1">
      <c r="B37" s="40"/>
      <c r="C37" s="720" t="s">
        <v>1452</v>
      </c>
      <c r="D37" s="721"/>
      <c r="E37" s="721"/>
      <c r="F37" s="722"/>
      <c r="G37" s="719">
        <f t="shared" si="1"/>
        <v>0</v>
      </c>
      <c r="H37" s="299">
        <f t="shared" si="2"/>
        <v>0</v>
      </c>
      <c r="I37" s="722"/>
      <c r="J37" s="299">
        <f t="shared" si="3"/>
        <v>0</v>
      </c>
      <c r="K37" s="42"/>
    </row>
    <row r="38" spans="2:11" ht="14.25" customHeight="1">
      <c r="B38" s="40"/>
      <c r="C38" s="720" t="s">
        <v>1453</v>
      </c>
      <c r="D38" s="721"/>
      <c r="E38" s="721"/>
      <c r="F38" s="722"/>
      <c r="G38" s="719">
        <f t="shared" si="1"/>
        <v>0</v>
      </c>
      <c r="H38" s="299">
        <f t="shared" si="2"/>
        <v>0</v>
      </c>
      <c r="I38" s="722"/>
      <c r="J38" s="299">
        <f t="shared" si="3"/>
        <v>0</v>
      </c>
      <c r="K38" s="42"/>
    </row>
    <row r="39" spans="2:11" ht="14.25" customHeight="1">
      <c r="B39" s="40"/>
      <c r="C39" s="720" t="s">
        <v>1454</v>
      </c>
      <c r="D39" s="721"/>
      <c r="E39" s="721"/>
      <c r="F39" s="722"/>
      <c r="G39" s="719">
        <f t="shared" si="1"/>
        <v>0</v>
      </c>
      <c r="H39" s="299">
        <f t="shared" si="2"/>
        <v>0</v>
      </c>
      <c r="I39" s="722"/>
      <c r="J39" s="299">
        <f t="shared" si="3"/>
        <v>0</v>
      </c>
      <c r="K39" s="42"/>
    </row>
    <row r="40" spans="2:11" ht="14.25" customHeight="1">
      <c r="B40" s="40"/>
      <c r="C40" s="720" t="s">
        <v>1455</v>
      </c>
      <c r="D40" s="721"/>
      <c r="E40" s="721"/>
      <c r="F40" s="722"/>
      <c r="G40" s="719">
        <f t="shared" ref="G40:G71" si="4">D40+E40</f>
        <v>0</v>
      </c>
      <c r="H40" s="299">
        <f t="shared" ref="H40:H71" si="5">D40+F40</f>
        <v>0</v>
      </c>
      <c r="I40" s="722"/>
      <c r="J40" s="299">
        <f t="shared" si="3"/>
        <v>0</v>
      </c>
      <c r="K40" s="42"/>
    </row>
    <row r="41" spans="2:11" ht="14.25" customHeight="1">
      <c r="B41" s="40"/>
      <c r="C41" s="720" t="s">
        <v>1456</v>
      </c>
      <c r="D41" s="721"/>
      <c r="E41" s="721"/>
      <c r="F41" s="722"/>
      <c r="G41" s="719">
        <f t="shared" si="4"/>
        <v>0</v>
      </c>
      <c r="H41" s="299">
        <f t="shared" si="5"/>
        <v>0</v>
      </c>
      <c r="I41" s="722"/>
      <c r="J41" s="299">
        <f t="shared" si="3"/>
        <v>0</v>
      </c>
      <c r="K41" s="42"/>
    </row>
    <row r="42" spans="2:11" ht="14.25" customHeight="1">
      <c r="B42" s="40"/>
      <c r="C42" s="720" t="s">
        <v>1457</v>
      </c>
      <c r="D42" s="721"/>
      <c r="E42" s="721"/>
      <c r="F42" s="722"/>
      <c r="G42" s="719">
        <f t="shared" si="4"/>
        <v>0</v>
      </c>
      <c r="H42" s="299">
        <f t="shared" si="5"/>
        <v>0</v>
      </c>
      <c r="I42" s="722"/>
      <c r="J42" s="299">
        <f t="shared" si="3"/>
        <v>0</v>
      </c>
      <c r="K42" s="42"/>
    </row>
    <row r="43" spans="2:11" ht="14.25" customHeight="1">
      <c r="B43" s="40"/>
      <c r="C43" s="720" t="s">
        <v>1458</v>
      </c>
      <c r="D43" s="721"/>
      <c r="E43" s="721"/>
      <c r="F43" s="722"/>
      <c r="G43" s="719">
        <f t="shared" si="4"/>
        <v>0</v>
      </c>
      <c r="H43" s="299">
        <f t="shared" si="5"/>
        <v>0</v>
      </c>
      <c r="I43" s="722"/>
      <c r="J43" s="299">
        <f t="shared" si="3"/>
        <v>0</v>
      </c>
      <c r="K43" s="42"/>
    </row>
    <row r="44" spans="2:11" ht="14.25" customHeight="1">
      <c r="B44" s="40"/>
      <c r="C44" s="720" t="s">
        <v>1459</v>
      </c>
      <c r="D44" s="721"/>
      <c r="E44" s="721"/>
      <c r="F44" s="722"/>
      <c r="G44" s="719">
        <f t="shared" si="4"/>
        <v>0</v>
      </c>
      <c r="H44" s="299">
        <f t="shared" si="5"/>
        <v>0</v>
      </c>
      <c r="I44" s="722"/>
      <c r="J44" s="299">
        <f t="shared" si="3"/>
        <v>0</v>
      </c>
      <c r="K44" s="42"/>
    </row>
    <row r="45" spans="2:11" ht="14.25" customHeight="1">
      <c r="B45" s="40"/>
      <c r="C45" s="720" t="s">
        <v>1460</v>
      </c>
      <c r="D45" s="721"/>
      <c r="E45" s="721"/>
      <c r="F45" s="722"/>
      <c r="G45" s="719">
        <f t="shared" si="4"/>
        <v>0</v>
      </c>
      <c r="H45" s="299">
        <f t="shared" si="5"/>
        <v>0</v>
      </c>
      <c r="I45" s="722"/>
      <c r="J45" s="299">
        <f t="shared" si="3"/>
        <v>0</v>
      </c>
      <c r="K45" s="42"/>
    </row>
    <row r="46" spans="2:11" ht="14.25" customHeight="1">
      <c r="B46" s="40"/>
      <c r="C46" s="720" t="s">
        <v>1461</v>
      </c>
      <c r="D46" s="721"/>
      <c r="E46" s="721"/>
      <c r="F46" s="722"/>
      <c r="G46" s="719">
        <f t="shared" si="4"/>
        <v>0</v>
      </c>
      <c r="H46" s="299">
        <f t="shared" si="5"/>
        <v>0</v>
      </c>
      <c r="I46" s="722"/>
      <c r="J46" s="299">
        <f t="shared" si="3"/>
        <v>0</v>
      </c>
      <c r="K46" s="42"/>
    </row>
    <row r="47" spans="2:11" ht="14.25" customHeight="1">
      <c r="B47" s="40"/>
      <c r="C47" s="720" t="s">
        <v>1462</v>
      </c>
      <c r="D47" s="721"/>
      <c r="E47" s="721"/>
      <c r="F47" s="722"/>
      <c r="G47" s="719">
        <f t="shared" si="4"/>
        <v>0</v>
      </c>
      <c r="H47" s="299">
        <f t="shared" si="5"/>
        <v>0</v>
      </c>
      <c r="I47" s="722"/>
      <c r="J47" s="299">
        <f t="shared" si="3"/>
        <v>0</v>
      </c>
      <c r="K47" s="42"/>
    </row>
    <row r="48" spans="2:11" ht="14.25" customHeight="1">
      <c r="B48" s="40"/>
      <c r="C48" s="720" t="s">
        <v>1463</v>
      </c>
      <c r="D48" s="721"/>
      <c r="E48" s="721"/>
      <c r="F48" s="722"/>
      <c r="G48" s="719">
        <f t="shared" si="4"/>
        <v>0</v>
      </c>
      <c r="H48" s="299">
        <f t="shared" si="5"/>
        <v>0</v>
      </c>
      <c r="I48" s="722"/>
      <c r="J48" s="299">
        <f t="shared" si="3"/>
        <v>0</v>
      </c>
      <c r="K48" s="42"/>
    </row>
    <row r="49" spans="2:11" ht="14.25" customHeight="1">
      <c r="B49" s="40"/>
      <c r="C49" s="720" t="s">
        <v>1464</v>
      </c>
      <c r="D49" s="721"/>
      <c r="E49" s="721"/>
      <c r="F49" s="722"/>
      <c r="G49" s="719">
        <f t="shared" si="4"/>
        <v>0</v>
      </c>
      <c r="H49" s="299">
        <f t="shared" si="5"/>
        <v>0</v>
      </c>
      <c r="I49" s="722"/>
      <c r="J49" s="299">
        <f t="shared" si="3"/>
        <v>0</v>
      </c>
      <c r="K49" s="42"/>
    </row>
    <row r="50" spans="2:11" ht="14.25" customHeight="1">
      <c r="B50" s="40"/>
      <c r="C50" s="720" t="s">
        <v>1465</v>
      </c>
      <c r="D50" s="721"/>
      <c r="E50" s="721"/>
      <c r="F50" s="722"/>
      <c r="G50" s="719">
        <f t="shared" si="4"/>
        <v>0</v>
      </c>
      <c r="H50" s="299">
        <f t="shared" si="5"/>
        <v>0</v>
      </c>
      <c r="I50" s="722"/>
      <c r="J50" s="299">
        <f t="shared" si="3"/>
        <v>0</v>
      </c>
      <c r="K50" s="42"/>
    </row>
    <row r="51" spans="2:11" ht="14.25" customHeight="1">
      <c r="B51" s="40"/>
      <c r="C51" s="720" t="s">
        <v>1466</v>
      </c>
      <c r="D51" s="721"/>
      <c r="E51" s="721"/>
      <c r="F51" s="722"/>
      <c r="G51" s="719">
        <f t="shared" si="4"/>
        <v>0</v>
      </c>
      <c r="H51" s="299">
        <f t="shared" si="5"/>
        <v>0</v>
      </c>
      <c r="I51" s="722"/>
      <c r="J51" s="299">
        <f t="shared" si="3"/>
        <v>0</v>
      </c>
      <c r="K51" s="42"/>
    </row>
    <row r="52" spans="2:11" ht="14.25" customHeight="1">
      <c r="B52" s="40"/>
      <c r="C52" s="720" t="s">
        <v>1467</v>
      </c>
      <c r="D52" s="721"/>
      <c r="E52" s="721"/>
      <c r="F52" s="722"/>
      <c r="G52" s="719">
        <f t="shared" si="4"/>
        <v>0</v>
      </c>
      <c r="H52" s="299">
        <f t="shared" si="5"/>
        <v>0</v>
      </c>
      <c r="I52" s="722"/>
      <c r="J52" s="299">
        <f t="shared" si="3"/>
        <v>0</v>
      </c>
      <c r="K52" s="42"/>
    </row>
    <row r="53" spans="2:11" ht="14.25" customHeight="1">
      <c r="B53" s="40"/>
      <c r="C53" s="720" t="s">
        <v>1468</v>
      </c>
      <c r="D53" s="721"/>
      <c r="E53" s="721"/>
      <c r="F53" s="722"/>
      <c r="G53" s="719">
        <f t="shared" si="4"/>
        <v>0</v>
      </c>
      <c r="H53" s="299">
        <f t="shared" si="5"/>
        <v>0</v>
      </c>
      <c r="I53" s="722"/>
      <c r="J53" s="299">
        <f t="shared" si="3"/>
        <v>0</v>
      </c>
      <c r="K53" s="42"/>
    </row>
    <row r="54" spans="2:11" ht="14.25" customHeight="1">
      <c r="B54" s="40"/>
      <c r="C54" s="720" t="s">
        <v>1469</v>
      </c>
      <c r="D54" s="721"/>
      <c r="E54" s="721"/>
      <c r="F54" s="722"/>
      <c r="G54" s="719">
        <f t="shared" si="4"/>
        <v>0</v>
      </c>
      <c r="H54" s="299">
        <f t="shared" si="5"/>
        <v>0</v>
      </c>
      <c r="I54" s="722"/>
      <c r="J54" s="299">
        <f t="shared" si="3"/>
        <v>0</v>
      </c>
      <c r="K54" s="42"/>
    </row>
    <row r="55" spans="2:11" ht="14.25" customHeight="1">
      <c r="B55" s="40"/>
      <c r="C55" s="720" t="s">
        <v>1470</v>
      </c>
      <c r="D55" s="721"/>
      <c r="E55" s="721"/>
      <c r="F55" s="722"/>
      <c r="G55" s="719">
        <f t="shared" si="4"/>
        <v>0</v>
      </c>
      <c r="H55" s="299">
        <f t="shared" si="5"/>
        <v>0</v>
      </c>
      <c r="I55" s="722"/>
      <c r="J55" s="299">
        <f t="shared" si="3"/>
        <v>0</v>
      </c>
      <c r="K55" s="42"/>
    </row>
    <row r="56" spans="2:11" ht="14.25" customHeight="1">
      <c r="B56" s="40"/>
      <c r="C56" s="720" t="s">
        <v>1471</v>
      </c>
      <c r="D56" s="721"/>
      <c r="E56" s="721"/>
      <c r="F56" s="722"/>
      <c r="G56" s="719">
        <f t="shared" si="4"/>
        <v>0</v>
      </c>
      <c r="H56" s="299">
        <f t="shared" si="5"/>
        <v>0</v>
      </c>
      <c r="I56" s="722"/>
      <c r="J56" s="299">
        <f t="shared" si="3"/>
        <v>0</v>
      </c>
      <c r="K56" s="42"/>
    </row>
    <row r="57" spans="2:11" ht="14.25" customHeight="1">
      <c r="B57" s="40"/>
      <c r="C57" s="720" t="s">
        <v>1472</v>
      </c>
      <c r="D57" s="721"/>
      <c r="E57" s="721"/>
      <c r="F57" s="722"/>
      <c r="G57" s="719">
        <f t="shared" si="4"/>
        <v>0</v>
      </c>
      <c r="H57" s="299">
        <f t="shared" si="5"/>
        <v>0</v>
      </c>
      <c r="I57" s="722"/>
      <c r="J57" s="299">
        <f t="shared" si="3"/>
        <v>0</v>
      </c>
      <c r="K57" s="42"/>
    </row>
    <row r="58" spans="2:11" ht="14.25" customHeight="1">
      <c r="B58" s="40"/>
      <c r="C58" s="720" t="s">
        <v>1473</v>
      </c>
      <c r="D58" s="721"/>
      <c r="E58" s="721"/>
      <c r="F58" s="722"/>
      <c r="G58" s="719">
        <f t="shared" si="4"/>
        <v>0</v>
      </c>
      <c r="H58" s="299">
        <f t="shared" si="5"/>
        <v>0</v>
      </c>
      <c r="I58" s="722"/>
      <c r="J58" s="299">
        <f t="shared" si="3"/>
        <v>0</v>
      </c>
      <c r="K58" s="42"/>
    </row>
    <row r="59" spans="2:11" ht="14.25" customHeight="1">
      <c r="B59" s="40"/>
      <c r="C59" s="720" t="s">
        <v>1474</v>
      </c>
      <c r="D59" s="721"/>
      <c r="E59" s="721"/>
      <c r="F59" s="722"/>
      <c r="G59" s="719">
        <f t="shared" si="4"/>
        <v>0</v>
      </c>
      <c r="H59" s="299">
        <f t="shared" si="5"/>
        <v>0</v>
      </c>
      <c r="I59" s="722"/>
      <c r="J59" s="299">
        <f t="shared" si="3"/>
        <v>0</v>
      </c>
      <c r="K59" s="42"/>
    </row>
    <row r="60" spans="2:11" ht="14.25" customHeight="1">
      <c r="B60" s="40"/>
      <c r="C60" s="720" t="s">
        <v>1475</v>
      </c>
      <c r="D60" s="721"/>
      <c r="E60" s="721"/>
      <c r="F60" s="722"/>
      <c r="G60" s="719">
        <f t="shared" si="4"/>
        <v>0</v>
      </c>
      <c r="H60" s="299">
        <f t="shared" si="5"/>
        <v>0</v>
      </c>
      <c r="I60" s="722"/>
      <c r="J60" s="299">
        <f t="shared" si="3"/>
        <v>0</v>
      </c>
      <c r="K60" s="42"/>
    </row>
    <row r="61" spans="2:11" ht="14.25" customHeight="1">
      <c r="B61" s="40"/>
      <c r="C61" s="720" t="s">
        <v>1476</v>
      </c>
      <c r="D61" s="721"/>
      <c r="E61" s="721"/>
      <c r="F61" s="722"/>
      <c r="G61" s="719">
        <f t="shared" si="4"/>
        <v>0</v>
      </c>
      <c r="H61" s="299">
        <f t="shared" si="5"/>
        <v>0</v>
      </c>
      <c r="I61" s="722"/>
      <c r="J61" s="299">
        <f t="shared" si="3"/>
        <v>0</v>
      </c>
      <c r="K61" s="42"/>
    </row>
    <row r="62" spans="2:11" ht="14.25" customHeight="1">
      <c r="B62" s="40"/>
      <c r="C62" s="720" t="s">
        <v>1477</v>
      </c>
      <c r="D62" s="721"/>
      <c r="E62" s="721"/>
      <c r="F62" s="722"/>
      <c r="G62" s="719">
        <f t="shared" si="4"/>
        <v>0</v>
      </c>
      <c r="H62" s="299">
        <f t="shared" si="5"/>
        <v>0</v>
      </c>
      <c r="I62" s="722"/>
      <c r="J62" s="299">
        <f t="shared" si="3"/>
        <v>0</v>
      </c>
      <c r="K62" s="42"/>
    </row>
    <row r="63" spans="2:11" ht="14.25" customHeight="1">
      <c r="B63" s="40"/>
      <c r="C63" s="720" t="s">
        <v>1478</v>
      </c>
      <c r="D63" s="721"/>
      <c r="E63" s="721"/>
      <c r="F63" s="722"/>
      <c r="G63" s="719">
        <f t="shared" si="4"/>
        <v>0</v>
      </c>
      <c r="H63" s="299">
        <f t="shared" si="5"/>
        <v>0</v>
      </c>
      <c r="I63" s="722"/>
      <c r="J63" s="299">
        <f t="shared" si="3"/>
        <v>0</v>
      </c>
      <c r="K63" s="42"/>
    </row>
    <row r="64" spans="2:11" ht="14.25" customHeight="1">
      <c r="B64" s="40"/>
      <c r="C64" s="720" t="s">
        <v>1479</v>
      </c>
      <c r="D64" s="721"/>
      <c r="E64" s="721"/>
      <c r="F64" s="722"/>
      <c r="G64" s="719">
        <f t="shared" si="4"/>
        <v>0</v>
      </c>
      <c r="H64" s="299">
        <f t="shared" si="5"/>
        <v>0</v>
      </c>
      <c r="I64" s="722"/>
      <c r="J64" s="299">
        <f t="shared" si="3"/>
        <v>0</v>
      </c>
      <c r="K64" s="42"/>
    </row>
    <row r="65" spans="2:11" ht="14.25" customHeight="1">
      <c r="B65" s="40"/>
      <c r="C65" s="720" t="s">
        <v>1480</v>
      </c>
      <c r="D65" s="721"/>
      <c r="E65" s="721"/>
      <c r="F65" s="722"/>
      <c r="G65" s="719">
        <f t="shared" si="4"/>
        <v>0</v>
      </c>
      <c r="H65" s="299">
        <f t="shared" si="5"/>
        <v>0</v>
      </c>
      <c r="I65" s="722"/>
      <c r="J65" s="299">
        <f t="shared" si="3"/>
        <v>0</v>
      </c>
      <c r="K65" s="42"/>
    </row>
    <row r="66" spans="2:11" ht="14.25" customHeight="1">
      <c r="B66" s="40"/>
      <c r="C66" s="720" t="s">
        <v>1481</v>
      </c>
      <c r="D66" s="721"/>
      <c r="E66" s="721"/>
      <c r="F66" s="722"/>
      <c r="G66" s="719">
        <f t="shared" si="4"/>
        <v>0</v>
      </c>
      <c r="H66" s="299">
        <f t="shared" si="5"/>
        <v>0</v>
      </c>
      <c r="I66" s="722"/>
      <c r="J66" s="299">
        <f t="shared" si="3"/>
        <v>0</v>
      </c>
      <c r="K66" s="42"/>
    </row>
    <row r="67" spans="2:11" ht="14.25" customHeight="1">
      <c r="B67" s="40"/>
      <c r="C67" s="718" t="s">
        <v>1482</v>
      </c>
      <c r="D67" s="723">
        <f>SUM(D68:D72)</f>
        <v>0</v>
      </c>
      <c r="E67" s="723">
        <f>SUM(E68:E72)</f>
        <v>0</v>
      </c>
      <c r="F67" s="724">
        <f>SUM(F68:F72)</f>
        <v>0</v>
      </c>
      <c r="G67" s="723">
        <f t="shared" si="4"/>
        <v>0</v>
      </c>
      <c r="H67" s="725">
        <f t="shared" si="5"/>
        <v>0</v>
      </c>
      <c r="I67" s="725">
        <f>SUM(I68:I72)</f>
        <v>0</v>
      </c>
      <c r="J67" s="725">
        <f>H67-I67</f>
        <v>0</v>
      </c>
      <c r="K67" s="42"/>
    </row>
    <row r="68" spans="2:11" ht="14.25" customHeight="1">
      <c r="B68" s="40"/>
      <c r="C68" s="720" t="s">
        <v>1483</v>
      </c>
      <c r="D68" s="721"/>
      <c r="E68" s="721"/>
      <c r="F68" s="722"/>
      <c r="G68" s="719">
        <f t="shared" si="4"/>
        <v>0</v>
      </c>
      <c r="H68" s="299">
        <f t="shared" si="5"/>
        <v>0</v>
      </c>
      <c r="I68" s="722"/>
      <c r="J68" s="299">
        <f t="shared" si="3"/>
        <v>0</v>
      </c>
      <c r="K68" s="42"/>
    </row>
    <row r="69" spans="2:11" ht="14.25" customHeight="1">
      <c r="B69" s="40"/>
      <c r="C69" s="720" t="s">
        <v>1484</v>
      </c>
      <c r="D69" s="721"/>
      <c r="E69" s="721"/>
      <c r="F69" s="722"/>
      <c r="G69" s="719">
        <f t="shared" si="4"/>
        <v>0</v>
      </c>
      <c r="H69" s="299">
        <f t="shared" si="5"/>
        <v>0</v>
      </c>
      <c r="I69" s="722"/>
      <c r="J69" s="299">
        <f t="shared" si="3"/>
        <v>0</v>
      </c>
      <c r="K69" s="42"/>
    </row>
    <row r="70" spans="2:11" ht="14.25" customHeight="1">
      <c r="B70" s="40"/>
      <c r="C70" s="720" t="s">
        <v>1485</v>
      </c>
      <c r="D70" s="721"/>
      <c r="E70" s="721"/>
      <c r="F70" s="722"/>
      <c r="G70" s="719">
        <f t="shared" si="4"/>
        <v>0</v>
      </c>
      <c r="H70" s="299">
        <f t="shared" si="5"/>
        <v>0</v>
      </c>
      <c r="I70" s="722"/>
      <c r="J70" s="299">
        <f t="shared" si="3"/>
        <v>0</v>
      </c>
      <c r="K70" s="42"/>
    </row>
    <row r="71" spans="2:11" ht="14.25" customHeight="1">
      <c r="B71" s="40"/>
      <c r="C71" s="720" t="s">
        <v>1486</v>
      </c>
      <c r="D71" s="721"/>
      <c r="E71" s="721"/>
      <c r="F71" s="722"/>
      <c r="G71" s="719">
        <f t="shared" si="4"/>
        <v>0</v>
      </c>
      <c r="H71" s="299">
        <f t="shared" si="5"/>
        <v>0</v>
      </c>
      <c r="I71" s="722"/>
      <c r="J71" s="299">
        <f t="shared" si="3"/>
        <v>0</v>
      </c>
      <c r="K71" s="42"/>
    </row>
    <row r="72" spans="2:11" ht="14.25" customHeight="1">
      <c r="B72" s="40"/>
      <c r="C72" s="720" t="s">
        <v>1487</v>
      </c>
      <c r="D72" s="721"/>
      <c r="E72" s="721"/>
      <c r="F72" s="722"/>
      <c r="G72" s="719">
        <f t="shared" ref="G72:G86" si="6">D72+E72</f>
        <v>0</v>
      </c>
      <c r="H72" s="299">
        <f t="shared" ref="H72:H86" si="7">D72+F72</f>
        <v>0</v>
      </c>
      <c r="I72" s="722"/>
      <c r="J72" s="299">
        <f t="shared" si="3"/>
        <v>0</v>
      </c>
      <c r="K72" s="42"/>
    </row>
    <row r="73" spans="2:11" ht="14.25" customHeight="1">
      <c r="B73" s="40"/>
      <c r="C73" s="718" t="s">
        <v>1488</v>
      </c>
      <c r="D73" s="723">
        <f>SUM(D74:D85)</f>
        <v>0</v>
      </c>
      <c r="E73" s="723">
        <f>SUM(E74:E85)</f>
        <v>0</v>
      </c>
      <c r="F73" s="724">
        <f>SUM(F74:F85)</f>
        <v>0</v>
      </c>
      <c r="G73" s="723">
        <f t="shared" si="6"/>
        <v>0</v>
      </c>
      <c r="H73" s="725">
        <f t="shared" si="7"/>
        <v>0</v>
      </c>
      <c r="I73" s="725">
        <f>SUM(I74:I85)</f>
        <v>0</v>
      </c>
      <c r="J73" s="725">
        <f>H73-I73</f>
        <v>0</v>
      </c>
      <c r="K73" s="42"/>
    </row>
    <row r="74" spans="2:11" ht="14.25" customHeight="1">
      <c r="B74" s="40"/>
      <c r="C74" s="720" t="s">
        <v>1489</v>
      </c>
      <c r="D74" s="721"/>
      <c r="E74" s="721"/>
      <c r="F74" s="722"/>
      <c r="G74" s="719">
        <f t="shared" si="6"/>
        <v>0</v>
      </c>
      <c r="H74" s="299">
        <f t="shared" si="7"/>
        <v>0</v>
      </c>
      <c r="I74" s="722"/>
      <c r="J74" s="299">
        <f t="shared" ref="J74:J86" si="8">H74-I74</f>
        <v>0</v>
      </c>
      <c r="K74" s="42"/>
    </row>
    <row r="75" spans="2:11" ht="14.25" customHeight="1">
      <c r="B75" s="40"/>
      <c r="C75" s="720" t="s">
        <v>1490</v>
      </c>
      <c r="D75" s="721"/>
      <c r="E75" s="721"/>
      <c r="F75" s="722"/>
      <c r="G75" s="719">
        <f t="shared" si="6"/>
        <v>0</v>
      </c>
      <c r="H75" s="299">
        <f t="shared" si="7"/>
        <v>0</v>
      </c>
      <c r="I75" s="722"/>
      <c r="J75" s="299">
        <f t="shared" si="8"/>
        <v>0</v>
      </c>
      <c r="K75" s="42"/>
    </row>
    <row r="76" spans="2:11" ht="14.25" customHeight="1">
      <c r="B76" s="40"/>
      <c r="C76" s="720" t="s">
        <v>1491</v>
      </c>
      <c r="D76" s="721"/>
      <c r="E76" s="721"/>
      <c r="F76" s="722"/>
      <c r="G76" s="719">
        <f t="shared" si="6"/>
        <v>0</v>
      </c>
      <c r="H76" s="299">
        <f t="shared" si="7"/>
        <v>0</v>
      </c>
      <c r="I76" s="722"/>
      <c r="J76" s="299">
        <f t="shared" si="8"/>
        <v>0</v>
      </c>
      <c r="K76" s="42"/>
    </row>
    <row r="77" spans="2:11" ht="14.25" customHeight="1">
      <c r="B77" s="40"/>
      <c r="C77" s="720" t="s">
        <v>1492</v>
      </c>
      <c r="D77" s="721"/>
      <c r="E77" s="721"/>
      <c r="F77" s="722"/>
      <c r="G77" s="719">
        <f t="shared" si="6"/>
        <v>0</v>
      </c>
      <c r="H77" s="299">
        <f t="shared" si="7"/>
        <v>0</v>
      </c>
      <c r="I77" s="722"/>
      <c r="J77" s="299">
        <f t="shared" si="8"/>
        <v>0</v>
      </c>
      <c r="K77" s="42"/>
    </row>
    <row r="78" spans="2:11" ht="14.25" customHeight="1">
      <c r="B78" s="40"/>
      <c r="C78" s="720" t="s">
        <v>1493</v>
      </c>
      <c r="D78" s="721"/>
      <c r="E78" s="721"/>
      <c r="F78" s="722"/>
      <c r="G78" s="719">
        <f t="shared" si="6"/>
        <v>0</v>
      </c>
      <c r="H78" s="299">
        <f t="shared" si="7"/>
        <v>0</v>
      </c>
      <c r="I78" s="722"/>
      <c r="J78" s="299">
        <f t="shared" si="8"/>
        <v>0</v>
      </c>
      <c r="K78" s="42"/>
    </row>
    <row r="79" spans="2:11" ht="14.25" customHeight="1">
      <c r="B79" s="40"/>
      <c r="C79" s="720" t="s">
        <v>1494</v>
      </c>
      <c r="D79" s="721"/>
      <c r="E79" s="721"/>
      <c r="F79" s="722"/>
      <c r="G79" s="719">
        <f t="shared" si="6"/>
        <v>0</v>
      </c>
      <c r="H79" s="299">
        <f t="shared" si="7"/>
        <v>0</v>
      </c>
      <c r="I79" s="722"/>
      <c r="J79" s="299">
        <f t="shared" si="8"/>
        <v>0</v>
      </c>
      <c r="K79" s="42"/>
    </row>
    <row r="80" spans="2:11" ht="14.25" customHeight="1">
      <c r="B80" s="40"/>
      <c r="C80" s="720" t="s">
        <v>1495</v>
      </c>
      <c r="D80" s="721"/>
      <c r="E80" s="721"/>
      <c r="F80" s="722"/>
      <c r="G80" s="719">
        <f t="shared" si="6"/>
        <v>0</v>
      </c>
      <c r="H80" s="299">
        <f t="shared" si="7"/>
        <v>0</v>
      </c>
      <c r="I80" s="722"/>
      <c r="J80" s="299">
        <f t="shared" si="8"/>
        <v>0</v>
      </c>
      <c r="K80" s="42"/>
    </row>
    <row r="81" spans="2:11" ht="14.25" customHeight="1">
      <c r="B81" s="40"/>
      <c r="C81" s="720" t="s">
        <v>1496</v>
      </c>
      <c r="D81" s="721"/>
      <c r="E81" s="721"/>
      <c r="F81" s="722"/>
      <c r="G81" s="719">
        <f t="shared" si="6"/>
        <v>0</v>
      </c>
      <c r="H81" s="299">
        <f t="shared" si="7"/>
        <v>0</v>
      </c>
      <c r="I81" s="722"/>
      <c r="J81" s="299">
        <f t="shared" si="8"/>
        <v>0</v>
      </c>
      <c r="K81" s="42"/>
    </row>
    <row r="82" spans="2:11" ht="14.25" customHeight="1">
      <c r="B82" s="40"/>
      <c r="C82" s="720" t="s">
        <v>1497</v>
      </c>
      <c r="D82" s="721"/>
      <c r="E82" s="721"/>
      <c r="F82" s="722"/>
      <c r="G82" s="719">
        <f t="shared" si="6"/>
        <v>0</v>
      </c>
      <c r="H82" s="299">
        <f t="shared" si="7"/>
        <v>0</v>
      </c>
      <c r="I82" s="722"/>
      <c r="J82" s="299">
        <f t="shared" si="8"/>
        <v>0</v>
      </c>
      <c r="K82" s="42"/>
    </row>
    <row r="83" spans="2:11" ht="14.25" customHeight="1">
      <c r="B83" s="40"/>
      <c r="C83" s="720" t="s">
        <v>1498</v>
      </c>
      <c r="D83" s="721"/>
      <c r="E83" s="721"/>
      <c r="F83" s="722"/>
      <c r="G83" s="719">
        <f t="shared" si="6"/>
        <v>0</v>
      </c>
      <c r="H83" s="299">
        <f t="shared" si="7"/>
        <v>0</v>
      </c>
      <c r="I83" s="722"/>
      <c r="J83" s="299">
        <f t="shared" si="8"/>
        <v>0</v>
      </c>
      <c r="K83" s="42"/>
    </row>
    <row r="84" spans="2:11" ht="14.25" customHeight="1">
      <c r="B84" s="40"/>
      <c r="C84" s="720" t="s">
        <v>1499</v>
      </c>
      <c r="D84" s="721"/>
      <c r="E84" s="721"/>
      <c r="F84" s="722"/>
      <c r="G84" s="719">
        <f t="shared" si="6"/>
        <v>0</v>
      </c>
      <c r="H84" s="299">
        <f t="shared" si="7"/>
        <v>0</v>
      </c>
      <c r="I84" s="722"/>
      <c r="J84" s="299">
        <f t="shared" si="8"/>
        <v>0</v>
      </c>
      <c r="K84" s="42"/>
    </row>
    <row r="85" spans="2:11" ht="14.25" customHeight="1">
      <c r="B85" s="40"/>
      <c r="C85" s="720" t="s">
        <v>1500</v>
      </c>
      <c r="D85" s="721"/>
      <c r="E85" s="721"/>
      <c r="F85" s="722"/>
      <c r="G85" s="719">
        <f t="shared" si="6"/>
        <v>0</v>
      </c>
      <c r="H85" s="299">
        <f t="shared" si="7"/>
        <v>0</v>
      </c>
      <c r="I85" s="722"/>
      <c r="J85" s="299">
        <f t="shared" si="8"/>
        <v>0</v>
      </c>
      <c r="K85" s="42"/>
    </row>
    <row r="86" spans="2:11" ht="14.25" customHeight="1">
      <c r="B86" s="40"/>
      <c r="C86" s="718" t="s">
        <v>754</v>
      </c>
      <c r="D86" s="723">
        <f>+D7+D24+D27+D32+D33+D67+D73</f>
        <v>0</v>
      </c>
      <c r="E86" s="723">
        <f>+E7+E24+E27+E32+E33+E67+E73</f>
        <v>0</v>
      </c>
      <c r="F86" s="724">
        <f>+F7+F24+F27+F32+F33+F67+F73</f>
        <v>0</v>
      </c>
      <c r="G86" s="723">
        <f t="shared" si="6"/>
        <v>0</v>
      </c>
      <c r="H86" s="725">
        <f t="shared" si="7"/>
        <v>0</v>
      </c>
      <c r="I86" s="725">
        <f>+I7+I24+I27+I32+I33+I67+I73</f>
        <v>0</v>
      </c>
      <c r="J86" s="725">
        <f t="shared" si="8"/>
        <v>0</v>
      </c>
      <c r="K86" s="42"/>
    </row>
    <row r="87" spans="2:11" ht="13.5" thickBot="1">
      <c r="B87" s="60"/>
      <c r="C87" s="713"/>
      <c r="D87" s="713"/>
      <c r="E87" s="713"/>
      <c r="F87" s="713"/>
      <c r="G87" s="713"/>
      <c r="H87" s="714"/>
      <c r="I87" s="713"/>
      <c r="J87" s="713"/>
      <c r="K87" s="63"/>
    </row>
  </sheetData>
  <sheetProtection sheet="1" objects="1" scenarios="1" selectLockedCells="1"/>
  <mergeCells count="7">
    <mergeCell ref="B2:K2"/>
    <mergeCell ref="C4:C5"/>
    <mergeCell ref="D4:D5"/>
    <mergeCell ref="E4:F4"/>
    <mergeCell ref="G4:H4"/>
    <mergeCell ref="I4:I5"/>
    <mergeCell ref="J4:J5"/>
  </mergeCells>
  <phoneticPr fontId="0" type="noConversion"/>
  <pageMargins left="0" right="0" top="0.47244094488188981" bottom="0" header="0" footer="0.19685039370078741"/>
  <pageSetup paperSize="9" orientation="landscape" horizontalDpi="300" verticalDpi="300" r:id="rId1"/>
  <headerFooter alignWithMargins="0">
    <oddFooter>&amp;R&amp;"Times New Roman,Normal"- 37 -</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B1:H87"/>
  <sheetViews>
    <sheetView workbookViewId="0">
      <selection activeCell="F78" sqref="F78"/>
    </sheetView>
  </sheetViews>
  <sheetFormatPr baseColWidth="10" defaultColWidth="11.42578125" defaultRowHeight="12.75"/>
  <cols>
    <col min="1" max="1" width="2.28515625" style="38" customWidth="1"/>
    <col min="2" max="2" width="3" style="38" customWidth="1"/>
    <col min="3" max="3" width="45.7109375" style="38" customWidth="1"/>
    <col min="4" max="4" width="10.85546875" style="38" customWidth="1"/>
    <col min="5" max="6" width="28.7109375" style="38" customWidth="1"/>
    <col min="7" max="7" width="27.7109375" style="38" customWidth="1"/>
    <col min="8" max="8" width="3.140625" style="38" customWidth="1"/>
    <col min="9" max="16384" width="11.42578125" style="38"/>
  </cols>
  <sheetData>
    <row r="1" spans="2:8" ht="13.5" thickBot="1"/>
    <row r="2" spans="2:8" ht="33" customHeight="1" thickBot="1">
      <c r="B2" s="1271" t="s">
        <v>1501</v>
      </c>
      <c r="C2" s="1272"/>
      <c r="D2" s="1272"/>
      <c r="E2" s="1272"/>
      <c r="F2" s="1272"/>
      <c r="G2" s="1272"/>
      <c r="H2" s="1273"/>
    </row>
    <row r="3" spans="2:8" ht="5.25" customHeight="1">
      <c r="B3" s="728"/>
      <c r="C3" s="41"/>
      <c r="D3" s="41"/>
      <c r="E3" s="41"/>
      <c r="F3" s="41"/>
      <c r="G3" s="41"/>
      <c r="H3" s="42"/>
    </row>
    <row r="4" spans="2:8" ht="9" customHeight="1">
      <c r="B4" s="728"/>
      <c r="C4" s="41"/>
      <c r="D4" s="41"/>
      <c r="E4" s="41"/>
      <c r="F4" s="41"/>
      <c r="G4" s="41"/>
      <c r="H4" s="42"/>
    </row>
    <row r="5" spans="2:8" ht="30">
      <c r="B5" s="728"/>
      <c r="C5" s="732" t="s">
        <v>1406</v>
      </c>
      <c r="D5" s="732" t="s">
        <v>1502</v>
      </c>
      <c r="E5" s="732" t="s">
        <v>1503</v>
      </c>
      <c r="F5" s="732" t="s">
        <v>713</v>
      </c>
      <c r="G5" s="732" t="s">
        <v>760</v>
      </c>
      <c r="H5" s="42"/>
    </row>
    <row r="6" spans="2:8" ht="14.25" customHeight="1">
      <c r="B6" s="729"/>
      <c r="C6" s="730"/>
      <c r="D6" s="730"/>
      <c r="E6" s="731" t="s">
        <v>726</v>
      </c>
      <c r="F6" s="731" t="s">
        <v>727</v>
      </c>
      <c r="G6" s="731" t="s">
        <v>1504</v>
      </c>
      <c r="H6" s="42"/>
    </row>
    <row r="7" spans="2:8" ht="14.25" customHeight="1">
      <c r="B7" s="40"/>
      <c r="C7" s="718" t="s">
        <v>1415</v>
      </c>
      <c r="D7" s="733">
        <f>SUM(D8:D23)</f>
        <v>0</v>
      </c>
      <c r="E7" s="724">
        <f>SUM(E8:E23)</f>
        <v>0</v>
      </c>
      <c r="F7" s="724">
        <f>SUM(F8:F23)</f>
        <v>0</v>
      </c>
      <c r="G7" s="725">
        <f>F7-E7</f>
        <v>0</v>
      </c>
      <c r="H7" s="42"/>
    </row>
    <row r="8" spans="2:8" ht="14.25" customHeight="1">
      <c r="B8" s="40"/>
      <c r="C8" s="720" t="s">
        <v>1417</v>
      </c>
      <c r="D8" s="734">
        <f>+'Tableau des effectifs'!H8</f>
        <v>0</v>
      </c>
      <c r="E8" s="722"/>
      <c r="F8" s="722"/>
      <c r="G8" s="299">
        <f t="shared" ref="G8:G71" si="0">F8-E8</f>
        <v>0</v>
      </c>
      <c r="H8" s="42"/>
    </row>
    <row r="9" spans="2:8" ht="14.25" customHeight="1">
      <c r="B9" s="40"/>
      <c r="C9" s="720" t="s">
        <v>1419</v>
      </c>
      <c r="D9" s="734">
        <f>+'Tableau des effectifs'!H9</f>
        <v>0</v>
      </c>
      <c r="E9" s="722"/>
      <c r="F9" s="722"/>
      <c r="G9" s="299">
        <f t="shared" si="0"/>
        <v>0</v>
      </c>
      <c r="H9" s="42"/>
    </row>
    <row r="10" spans="2:8" ht="14.25" customHeight="1">
      <c r="B10" s="40"/>
      <c r="C10" s="720" t="s">
        <v>1421</v>
      </c>
      <c r="D10" s="734">
        <f>+'Tableau des effectifs'!H10</f>
        <v>0</v>
      </c>
      <c r="E10" s="722"/>
      <c r="F10" s="722"/>
      <c r="G10" s="299">
        <f t="shared" si="0"/>
        <v>0</v>
      </c>
      <c r="H10" s="42"/>
    </row>
    <row r="11" spans="2:8" ht="14.25" customHeight="1">
      <c r="B11" s="40"/>
      <c r="C11" s="720" t="s">
        <v>1423</v>
      </c>
      <c r="D11" s="734">
        <f>+'Tableau des effectifs'!H11</f>
        <v>0</v>
      </c>
      <c r="E11" s="722"/>
      <c r="F11" s="722"/>
      <c r="G11" s="299">
        <f t="shared" si="0"/>
        <v>0</v>
      </c>
      <c r="H11" s="42"/>
    </row>
    <row r="12" spans="2:8" ht="14.25" customHeight="1">
      <c r="B12" s="40"/>
      <c r="C12" s="720" t="s">
        <v>1425</v>
      </c>
      <c r="D12" s="734">
        <f>+'Tableau des effectifs'!H12</f>
        <v>0</v>
      </c>
      <c r="E12" s="722"/>
      <c r="F12" s="722"/>
      <c r="G12" s="299">
        <f>F12-E12</f>
        <v>0</v>
      </c>
      <c r="H12" s="42"/>
    </row>
    <row r="13" spans="2:8" ht="14.25" customHeight="1">
      <c r="B13" s="40"/>
      <c r="C13" s="720" t="s">
        <v>1427</v>
      </c>
      <c r="D13" s="734">
        <f>+'Tableau des effectifs'!H13</f>
        <v>0</v>
      </c>
      <c r="E13" s="722"/>
      <c r="F13" s="722"/>
      <c r="G13" s="299">
        <f t="shared" si="0"/>
        <v>0</v>
      </c>
      <c r="H13" s="42"/>
    </row>
    <row r="14" spans="2:8" ht="14.25" customHeight="1">
      <c r="B14" s="40"/>
      <c r="C14" s="720" t="s">
        <v>1429</v>
      </c>
      <c r="D14" s="734">
        <f>+'Tableau des effectifs'!H14</f>
        <v>0</v>
      </c>
      <c r="E14" s="722"/>
      <c r="F14" s="722"/>
      <c r="G14" s="299">
        <f t="shared" si="0"/>
        <v>0</v>
      </c>
      <c r="H14" s="42"/>
    </row>
    <row r="15" spans="2:8" ht="14.25" customHeight="1">
      <c r="B15" s="40"/>
      <c r="C15" s="720" t="s">
        <v>1430</v>
      </c>
      <c r="D15" s="734">
        <f>+'Tableau des effectifs'!H15</f>
        <v>0</v>
      </c>
      <c r="E15" s="722"/>
      <c r="F15" s="722"/>
      <c r="G15" s="299">
        <f t="shared" si="0"/>
        <v>0</v>
      </c>
      <c r="H15" s="42"/>
    </row>
    <row r="16" spans="2:8" ht="14.25" customHeight="1">
      <c r="B16" s="40"/>
      <c r="C16" s="720" t="s">
        <v>1431</v>
      </c>
      <c r="D16" s="734">
        <f>+'Tableau des effectifs'!H16</f>
        <v>0</v>
      </c>
      <c r="E16" s="722"/>
      <c r="F16" s="722"/>
      <c r="G16" s="299">
        <f t="shared" si="0"/>
        <v>0</v>
      </c>
      <c r="H16" s="42"/>
    </row>
    <row r="17" spans="2:8" ht="14.25" customHeight="1">
      <c r="B17" s="40"/>
      <c r="C17" s="720" t="s">
        <v>1432</v>
      </c>
      <c r="D17" s="734">
        <f>+'Tableau des effectifs'!H17</f>
        <v>0</v>
      </c>
      <c r="E17" s="722"/>
      <c r="F17" s="722"/>
      <c r="G17" s="299">
        <f t="shared" si="0"/>
        <v>0</v>
      </c>
      <c r="H17" s="42"/>
    </row>
    <row r="18" spans="2:8" ht="14.25" customHeight="1">
      <c r="B18" s="40"/>
      <c r="C18" s="720" t="s">
        <v>1433</v>
      </c>
      <c r="D18" s="734">
        <f>+'Tableau des effectifs'!H18</f>
        <v>0</v>
      </c>
      <c r="E18" s="722"/>
      <c r="F18" s="722"/>
      <c r="G18" s="299">
        <f t="shared" si="0"/>
        <v>0</v>
      </c>
      <c r="H18" s="42"/>
    </row>
    <row r="19" spans="2:8" ht="14.25" customHeight="1">
      <c r="B19" s="40"/>
      <c r="C19" s="720" t="s">
        <v>1434</v>
      </c>
      <c r="D19" s="734">
        <f>+'Tableau des effectifs'!H19</f>
        <v>0</v>
      </c>
      <c r="E19" s="722"/>
      <c r="F19" s="722"/>
      <c r="G19" s="299">
        <f t="shared" si="0"/>
        <v>0</v>
      </c>
      <c r="H19" s="42"/>
    </row>
    <row r="20" spans="2:8" ht="14.25" customHeight="1">
      <c r="B20" s="40"/>
      <c r="C20" s="720" t="s">
        <v>1435</v>
      </c>
      <c r="D20" s="734">
        <f>+'Tableau des effectifs'!H20</f>
        <v>0</v>
      </c>
      <c r="E20" s="722"/>
      <c r="F20" s="722"/>
      <c r="G20" s="299">
        <f t="shared" si="0"/>
        <v>0</v>
      </c>
      <c r="H20" s="42"/>
    </row>
    <row r="21" spans="2:8" ht="14.25" customHeight="1">
      <c r="B21" s="40"/>
      <c r="C21" s="720" t="s">
        <v>1436</v>
      </c>
      <c r="D21" s="734">
        <f>+'Tableau des effectifs'!H21</f>
        <v>0</v>
      </c>
      <c r="E21" s="722"/>
      <c r="F21" s="722"/>
      <c r="G21" s="299">
        <f t="shared" si="0"/>
        <v>0</v>
      </c>
      <c r="H21" s="42"/>
    </row>
    <row r="22" spans="2:8" ht="14.25" customHeight="1">
      <c r="B22" s="40"/>
      <c r="C22" s="720" t="s">
        <v>1437</v>
      </c>
      <c r="D22" s="734">
        <f>+'Tableau des effectifs'!H22</f>
        <v>0</v>
      </c>
      <c r="E22" s="722"/>
      <c r="F22" s="722"/>
      <c r="G22" s="299">
        <f t="shared" si="0"/>
        <v>0</v>
      </c>
      <c r="H22" s="42"/>
    </row>
    <row r="23" spans="2:8" ht="14.25" customHeight="1">
      <c r="B23" s="40"/>
      <c r="C23" s="720" t="s">
        <v>1438</v>
      </c>
      <c r="D23" s="734">
        <f>+'Tableau des effectifs'!H23</f>
        <v>0</v>
      </c>
      <c r="E23" s="722"/>
      <c r="F23" s="722"/>
      <c r="G23" s="299">
        <f t="shared" si="0"/>
        <v>0</v>
      </c>
      <c r="H23" s="42"/>
    </row>
    <row r="24" spans="2:8" ht="14.25" customHeight="1">
      <c r="B24" s="40"/>
      <c r="C24" s="718" t="s">
        <v>1439</v>
      </c>
      <c r="D24" s="733">
        <f>SUM(D25:D26)</f>
        <v>0</v>
      </c>
      <c r="E24" s="724">
        <f>SUM(E25:E26)</f>
        <v>0</v>
      </c>
      <c r="F24" s="724">
        <f>SUM(F25:F26)</f>
        <v>0</v>
      </c>
      <c r="G24" s="725">
        <f t="shared" si="0"/>
        <v>0</v>
      </c>
      <c r="H24" s="42"/>
    </row>
    <row r="25" spans="2:8" ht="14.25" customHeight="1">
      <c r="B25" s="40"/>
      <c r="C25" s="720" t="s">
        <v>1440</v>
      </c>
      <c r="D25" s="734">
        <f>+'Tableau des effectifs'!H25</f>
        <v>0</v>
      </c>
      <c r="E25" s="722"/>
      <c r="F25" s="722"/>
      <c r="G25" s="299">
        <f t="shared" si="0"/>
        <v>0</v>
      </c>
      <c r="H25" s="42"/>
    </row>
    <row r="26" spans="2:8" ht="14.25" customHeight="1">
      <c r="B26" s="40"/>
      <c r="C26" s="720" t="s">
        <v>1441</v>
      </c>
      <c r="D26" s="734">
        <f>+'Tableau des effectifs'!H26</f>
        <v>0</v>
      </c>
      <c r="E26" s="722"/>
      <c r="F26" s="722"/>
      <c r="G26" s="299">
        <f t="shared" si="0"/>
        <v>0</v>
      </c>
      <c r="H26" s="42"/>
    </row>
    <row r="27" spans="2:8" ht="14.25" customHeight="1">
      <c r="B27" s="40"/>
      <c r="C27" s="718" t="s">
        <v>1442</v>
      </c>
      <c r="D27" s="733">
        <f>SUM(D28:D31)</f>
        <v>0</v>
      </c>
      <c r="E27" s="724">
        <f>SUM(E28:E31)</f>
        <v>0</v>
      </c>
      <c r="F27" s="724">
        <f>SUM(F28:F31)</f>
        <v>0</v>
      </c>
      <c r="G27" s="725">
        <f t="shared" si="0"/>
        <v>0</v>
      </c>
      <c r="H27" s="42"/>
    </row>
    <row r="28" spans="2:8" ht="14.25" customHeight="1">
      <c r="B28" s="40"/>
      <c r="C28" s="720" t="s">
        <v>1443</v>
      </c>
      <c r="D28" s="734">
        <f>+'Tableau des effectifs'!H28</f>
        <v>0</v>
      </c>
      <c r="E28" s="722"/>
      <c r="F28" s="722"/>
      <c r="G28" s="299">
        <f t="shared" si="0"/>
        <v>0</v>
      </c>
      <c r="H28" s="42"/>
    </row>
    <row r="29" spans="2:8" ht="14.25" customHeight="1">
      <c r="B29" s="40"/>
      <c r="C29" s="720" t="s">
        <v>1444</v>
      </c>
      <c r="D29" s="734">
        <f>+'Tableau des effectifs'!H29</f>
        <v>0</v>
      </c>
      <c r="E29" s="722"/>
      <c r="F29" s="722"/>
      <c r="G29" s="299">
        <f t="shared" si="0"/>
        <v>0</v>
      </c>
      <c r="H29" s="42"/>
    </row>
    <row r="30" spans="2:8" ht="14.25" customHeight="1">
      <c r="B30" s="40"/>
      <c r="C30" s="720" t="s">
        <v>1505</v>
      </c>
      <c r="D30" s="734">
        <f>+'Tableau des effectifs'!H30</f>
        <v>0</v>
      </c>
      <c r="E30" s="722"/>
      <c r="F30" s="722"/>
      <c r="G30" s="299">
        <f t="shared" si="0"/>
        <v>0</v>
      </c>
      <c r="H30" s="42"/>
    </row>
    <row r="31" spans="2:8" ht="14.25" customHeight="1">
      <c r="B31" s="40"/>
      <c r="C31" s="720" t="s">
        <v>1446</v>
      </c>
      <c r="D31" s="734">
        <f>+'Tableau des effectifs'!H31</f>
        <v>0</v>
      </c>
      <c r="E31" s="722"/>
      <c r="F31" s="722"/>
      <c r="G31" s="299">
        <f t="shared" si="0"/>
        <v>0</v>
      </c>
      <c r="H31" s="42"/>
    </row>
    <row r="32" spans="2:8" ht="14.25" customHeight="1">
      <c r="B32" s="40"/>
      <c r="C32" s="718" t="s">
        <v>1447</v>
      </c>
      <c r="D32" s="733">
        <f>+'Tableau des effectifs'!H32</f>
        <v>0</v>
      </c>
      <c r="E32" s="727"/>
      <c r="F32" s="727"/>
      <c r="G32" s="725">
        <f t="shared" si="0"/>
        <v>0</v>
      </c>
      <c r="H32" s="42"/>
    </row>
    <row r="33" spans="2:8" ht="14.25" customHeight="1">
      <c r="B33" s="40"/>
      <c r="C33" s="718" t="s">
        <v>1448</v>
      </c>
      <c r="D33" s="733">
        <f>SUM(D34:D66)</f>
        <v>0</v>
      </c>
      <c r="E33" s="725">
        <f>SUM(E34:E66)</f>
        <v>0</v>
      </c>
      <c r="F33" s="725">
        <f>SUM(F34:F66)</f>
        <v>0</v>
      </c>
      <c r="G33" s="725">
        <f t="shared" si="0"/>
        <v>0</v>
      </c>
      <c r="H33" s="42"/>
    </row>
    <row r="34" spans="2:8" ht="14.25" customHeight="1">
      <c r="B34" s="40"/>
      <c r="C34" s="720" t="s">
        <v>1449</v>
      </c>
      <c r="D34" s="734">
        <f>+'Tableau des effectifs'!H34</f>
        <v>0</v>
      </c>
      <c r="E34" s="722"/>
      <c r="F34" s="722"/>
      <c r="G34" s="299">
        <f t="shared" si="0"/>
        <v>0</v>
      </c>
      <c r="H34" s="42"/>
    </row>
    <row r="35" spans="2:8" ht="14.25" customHeight="1">
      <c r="B35" s="40"/>
      <c r="C35" s="720" t="s">
        <v>1450</v>
      </c>
      <c r="D35" s="734">
        <f>+'Tableau des effectifs'!H35</f>
        <v>0</v>
      </c>
      <c r="E35" s="722"/>
      <c r="F35" s="722"/>
      <c r="G35" s="299">
        <f t="shared" si="0"/>
        <v>0</v>
      </c>
      <c r="H35" s="42"/>
    </row>
    <row r="36" spans="2:8" ht="14.25" customHeight="1">
      <c r="B36" s="40"/>
      <c r="C36" s="720" t="s">
        <v>1451</v>
      </c>
      <c r="D36" s="734">
        <f>+'Tableau des effectifs'!H36</f>
        <v>0</v>
      </c>
      <c r="E36" s="722"/>
      <c r="F36" s="722"/>
      <c r="G36" s="299">
        <f t="shared" si="0"/>
        <v>0</v>
      </c>
      <c r="H36" s="42"/>
    </row>
    <row r="37" spans="2:8" ht="14.25" customHeight="1">
      <c r="B37" s="40"/>
      <c r="C37" s="720" t="s">
        <v>1452</v>
      </c>
      <c r="D37" s="734">
        <f>+'Tableau des effectifs'!H37</f>
        <v>0</v>
      </c>
      <c r="E37" s="722"/>
      <c r="F37" s="722"/>
      <c r="G37" s="299">
        <f t="shared" si="0"/>
        <v>0</v>
      </c>
      <c r="H37" s="42"/>
    </row>
    <row r="38" spans="2:8" ht="14.25" customHeight="1">
      <c r="B38" s="40"/>
      <c r="C38" s="720" t="s">
        <v>1453</v>
      </c>
      <c r="D38" s="734">
        <f>+'Tableau des effectifs'!H38</f>
        <v>0</v>
      </c>
      <c r="E38" s="722"/>
      <c r="F38" s="722"/>
      <c r="G38" s="299">
        <f t="shared" si="0"/>
        <v>0</v>
      </c>
      <c r="H38" s="42"/>
    </row>
    <row r="39" spans="2:8" ht="14.25" customHeight="1">
      <c r="B39" s="40"/>
      <c r="C39" s="720" t="s">
        <v>1454</v>
      </c>
      <c r="D39" s="734">
        <f>+'Tableau des effectifs'!H39</f>
        <v>0</v>
      </c>
      <c r="E39" s="722"/>
      <c r="F39" s="722"/>
      <c r="G39" s="299">
        <f t="shared" si="0"/>
        <v>0</v>
      </c>
      <c r="H39" s="42"/>
    </row>
    <row r="40" spans="2:8" ht="14.25" customHeight="1">
      <c r="B40" s="40"/>
      <c r="C40" s="720" t="s">
        <v>1455</v>
      </c>
      <c r="D40" s="734">
        <f>+'Tableau des effectifs'!H40</f>
        <v>0</v>
      </c>
      <c r="E40" s="722"/>
      <c r="F40" s="722"/>
      <c r="G40" s="299">
        <f t="shared" si="0"/>
        <v>0</v>
      </c>
      <c r="H40" s="42"/>
    </row>
    <row r="41" spans="2:8" ht="14.25" customHeight="1">
      <c r="B41" s="40"/>
      <c r="C41" s="720" t="s">
        <v>1456</v>
      </c>
      <c r="D41" s="734">
        <f>+'Tableau des effectifs'!H41</f>
        <v>0</v>
      </c>
      <c r="E41" s="722"/>
      <c r="F41" s="722"/>
      <c r="G41" s="299">
        <f t="shared" si="0"/>
        <v>0</v>
      </c>
      <c r="H41" s="42"/>
    </row>
    <row r="42" spans="2:8" ht="14.25" customHeight="1">
      <c r="B42" s="40"/>
      <c r="C42" s="720" t="s">
        <v>1457</v>
      </c>
      <c r="D42" s="734">
        <f>+'Tableau des effectifs'!H42</f>
        <v>0</v>
      </c>
      <c r="E42" s="722"/>
      <c r="F42" s="722"/>
      <c r="G42" s="299">
        <f t="shared" si="0"/>
        <v>0</v>
      </c>
      <c r="H42" s="42"/>
    </row>
    <row r="43" spans="2:8" ht="14.25" customHeight="1">
      <c r="B43" s="40"/>
      <c r="C43" s="720" t="s">
        <v>1458</v>
      </c>
      <c r="D43" s="734">
        <f>+'Tableau des effectifs'!H43</f>
        <v>0</v>
      </c>
      <c r="E43" s="722"/>
      <c r="F43" s="722"/>
      <c r="G43" s="299">
        <f t="shared" si="0"/>
        <v>0</v>
      </c>
      <c r="H43" s="42"/>
    </row>
    <row r="44" spans="2:8" ht="14.25" customHeight="1">
      <c r="B44" s="40"/>
      <c r="C44" s="720" t="s">
        <v>1459</v>
      </c>
      <c r="D44" s="734">
        <f>+'Tableau des effectifs'!H44</f>
        <v>0</v>
      </c>
      <c r="E44" s="722"/>
      <c r="F44" s="722"/>
      <c r="G44" s="299">
        <f t="shared" si="0"/>
        <v>0</v>
      </c>
      <c r="H44" s="42"/>
    </row>
    <row r="45" spans="2:8" ht="14.25" customHeight="1">
      <c r="B45" s="40"/>
      <c r="C45" s="720" t="s">
        <v>1460</v>
      </c>
      <c r="D45" s="734">
        <f>+'Tableau des effectifs'!H45</f>
        <v>0</v>
      </c>
      <c r="E45" s="722"/>
      <c r="F45" s="722"/>
      <c r="G45" s="299">
        <f t="shared" si="0"/>
        <v>0</v>
      </c>
      <c r="H45" s="42"/>
    </row>
    <row r="46" spans="2:8" ht="14.25" customHeight="1">
      <c r="B46" s="40"/>
      <c r="C46" s="720" t="s">
        <v>1461</v>
      </c>
      <c r="D46" s="734">
        <f>+'Tableau des effectifs'!H46</f>
        <v>0</v>
      </c>
      <c r="E46" s="722"/>
      <c r="F46" s="722"/>
      <c r="G46" s="299">
        <f t="shared" si="0"/>
        <v>0</v>
      </c>
      <c r="H46" s="42"/>
    </row>
    <row r="47" spans="2:8" ht="14.25" customHeight="1">
      <c r="B47" s="40"/>
      <c r="C47" s="720" t="s">
        <v>1462</v>
      </c>
      <c r="D47" s="734">
        <f>+'Tableau des effectifs'!H47</f>
        <v>0</v>
      </c>
      <c r="E47" s="722"/>
      <c r="F47" s="722"/>
      <c r="G47" s="299">
        <f t="shared" si="0"/>
        <v>0</v>
      </c>
      <c r="H47" s="42"/>
    </row>
    <row r="48" spans="2:8" ht="14.25" customHeight="1">
      <c r="B48" s="40"/>
      <c r="C48" s="720" t="s">
        <v>1463</v>
      </c>
      <c r="D48" s="734">
        <f>+'Tableau des effectifs'!H48</f>
        <v>0</v>
      </c>
      <c r="E48" s="722"/>
      <c r="F48" s="722"/>
      <c r="G48" s="299">
        <f t="shared" si="0"/>
        <v>0</v>
      </c>
      <c r="H48" s="42"/>
    </row>
    <row r="49" spans="2:8" ht="14.25" customHeight="1">
      <c r="B49" s="40"/>
      <c r="C49" s="720" t="s">
        <v>1464</v>
      </c>
      <c r="D49" s="734">
        <f>+'Tableau des effectifs'!H49</f>
        <v>0</v>
      </c>
      <c r="E49" s="722"/>
      <c r="F49" s="722"/>
      <c r="G49" s="299">
        <f t="shared" si="0"/>
        <v>0</v>
      </c>
      <c r="H49" s="42"/>
    </row>
    <row r="50" spans="2:8" ht="14.25" customHeight="1">
      <c r="B50" s="40"/>
      <c r="C50" s="720" t="s">
        <v>1465</v>
      </c>
      <c r="D50" s="734">
        <f>+'Tableau des effectifs'!H50</f>
        <v>0</v>
      </c>
      <c r="E50" s="722"/>
      <c r="F50" s="722"/>
      <c r="G50" s="299">
        <f t="shared" si="0"/>
        <v>0</v>
      </c>
      <c r="H50" s="42"/>
    </row>
    <row r="51" spans="2:8" ht="14.25" customHeight="1">
      <c r="B51" s="40"/>
      <c r="C51" s="720" t="s">
        <v>1466</v>
      </c>
      <c r="D51" s="734">
        <f>+'Tableau des effectifs'!H51</f>
        <v>0</v>
      </c>
      <c r="E51" s="722"/>
      <c r="F51" s="722"/>
      <c r="G51" s="299">
        <f t="shared" si="0"/>
        <v>0</v>
      </c>
      <c r="H51" s="42"/>
    </row>
    <row r="52" spans="2:8" ht="14.25" customHeight="1">
      <c r="B52" s="40"/>
      <c r="C52" s="720" t="s">
        <v>1467</v>
      </c>
      <c r="D52" s="734">
        <f>+'Tableau des effectifs'!H52</f>
        <v>0</v>
      </c>
      <c r="E52" s="722"/>
      <c r="F52" s="722"/>
      <c r="G52" s="299">
        <f t="shared" si="0"/>
        <v>0</v>
      </c>
      <c r="H52" s="42"/>
    </row>
    <row r="53" spans="2:8" ht="14.25" customHeight="1">
      <c r="B53" s="40"/>
      <c r="C53" s="720" t="s">
        <v>1468</v>
      </c>
      <c r="D53" s="734">
        <f>+'Tableau des effectifs'!H53</f>
        <v>0</v>
      </c>
      <c r="E53" s="722"/>
      <c r="F53" s="722"/>
      <c r="G53" s="299">
        <f t="shared" si="0"/>
        <v>0</v>
      </c>
      <c r="H53" s="42"/>
    </row>
    <row r="54" spans="2:8" ht="14.25" customHeight="1">
      <c r="B54" s="40"/>
      <c r="C54" s="720" t="s">
        <v>1469</v>
      </c>
      <c r="D54" s="734">
        <f>+'Tableau des effectifs'!H54</f>
        <v>0</v>
      </c>
      <c r="E54" s="722"/>
      <c r="F54" s="722"/>
      <c r="G54" s="299">
        <f t="shared" si="0"/>
        <v>0</v>
      </c>
      <c r="H54" s="42"/>
    </row>
    <row r="55" spans="2:8" ht="14.25" customHeight="1">
      <c r="B55" s="40"/>
      <c r="C55" s="720" t="s">
        <v>1470</v>
      </c>
      <c r="D55" s="734">
        <f>+'Tableau des effectifs'!H55</f>
        <v>0</v>
      </c>
      <c r="E55" s="722"/>
      <c r="F55" s="722"/>
      <c r="G55" s="299">
        <f t="shared" si="0"/>
        <v>0</v>
      </c>
      <c r="H55" s="42"/>
    </row>
    <row r="56" spans="2:8" ht="14.25" customHeight="1">
      <c r="B56" s="40"/>
      <c r="C56" s="720" t="s">
        <v>1471</v>
      </c>
      <c r="D56" s="734">
        <f>+'Tableau des effectifs'!H56</f>
        <v>0</v>
      </c>
      <c r="E56" s="722"/>
      <c r="F56" s="722"/>
      <c r="G56" s="299">
        <f t="shared" si="0"/>
        <v>0</v>
      </c>
      <c r="H56" s="42"/>
    </row>
    <row r="57" spans="2:8" ht="14.25" customHeight="1">
      <c r="B57" s="40"/>
      <c r="C57" s="720" t="s">
        <v>1472</v>
      </c>
      <c r="D57" s="734">
        <f>+'Tableau des effectifs'!H57</f>
        <v>0</v>
      </c>
      <c r="E57" s="722"/>
      <c r="F57" s="722"/>
      <c r="G57" s="299">
        <f t="shared" si="0"/>
        <v>0</v>
      </c>
      <c r="H57" s="42"/>
    </row>
    <row r="58" spans="2:8" ht="14.25" customHeight="1">
      <c r="B58" s="40"/>
      <c r="C58" s="720" t="s">
        <v>1473</v>
      </c>
      <c r="D58" s="734">
        <f>+'Tableau des effectifs'!H58</f>
        <v>0</v>
      </c>
      <c r="E58" s="722"/>
      <c r="F58" s="722"/>
      <c r="G58" s="299">
        <f t="shared" si="0"/>
        <v>0</v>
      </c>
      <c r="H58" s="42"/>
    </row>
    <row r="59" spans="2:8" ht="14.25" customHeight="1">
      <c r="B59" s="40"/>
      <c r="C59" s="720" t="s">
        <v>1474</v>
      </c>
      <c r="D59" s="734">
        <f>+'Tableau des effectifs'!H59</f>
        <v>0</v>
      </c>
      <c r="E59" s="722"/>
      <c r="F59" s="722"/>
      <c r="G59" s="299">
        <f t="shared" si="0"/>
        <v>0</v>
      </c>
      <c r="H59" s="42"/>
    </row>
    <row r="60" spans="2:8" ht="14.25" customHeight="1">
      <c r="B60" s="40"/>
      <c r="C60" s="720" t="s">
        <v>1475</v>
      </c>
      <c r="D60" s="734">
        <f>+'Tableau des effectifs'!H60</f>
        <v>0</v>
      </c>
      <c r="E60" s="722"/>
      <c r="F60" s="722"/>
      <c r="G60" s="299">
        <f t="shared" si="0"/>
        <v>0</v>
      </c>
      <c r="H60" s="42"/>
    </row>
    <row r="61" spans="2:8" ht="14.25" customHeight="1">
      <c r="B61" s="40"/>
      <c r="C61" s="720" t="s">
        <v>1476</v>
      </c>
      <c r="D61" s="734">
        <f>+'Tableau des effectifs'!H61</f>
        <v>0</v>
      </c>
      <c r="E61" s="722"/>
      <c r="F61" s="722"/>
      <c r="G61" s="299">
        <f t="shared" si="0"/>
        <v>0</v>
      </c>
      <c r="H61" s="42"/>
    </row>
    <row r="62" spans="2:8" ht="14.25" customHeight="1">
      <c r="B62" s="40"/>
      <c r="C62" s="720" t="s">
        <v>1477</v>
      </c>
      <c r="D62" s="734">
        <f>+'Tableau des effectifs'!H62</f>
        <v>0</v>
      </c>
      <c r="E62" s="722"/>
      <c r="F62" s="722"/>
      <c r="G62" s="299">
        <f t="shared" si="0"/>
        <v>0</v>
      </c>
      <c r="H62" s="42"/>
    </row>
    <row r="63" spans="2:8" ht="14.25" customHeight="1">
      <c r="B63" s="40"/>
      <c r="C63" s="720" t="s">
        <v>1478</v>
      </c>
      <c r="D63" s="734">
        <f>+'Tableau des effectifs'!H63</f>
        <v>0</v>
      </c>
      <c r="E63" s="722"/>
      <c r="F63" s="722"/>
      <c r="G63" s="299">
        <f t="shared" si="0"/>
        <v>0</v>
      </c>
      <c r="H63" s="42"/>
    </row>
    <row r="64" spans="2:8" ht="14.25" customHeight="1">
      <c r="B64" s="40"/>
      <c r="C64" s="720" t="s">
        <v>1479</v>
      </c>
      <c r="D64" s="734">
        <f>+'Tableau des effectifs'!H64</f>
        <v>0</v>
      </c>
      <c r="E64" s="722"/>
      <c r="F64" s="722"/>
      <c r="G64" s="299">
        <f t="shared" si="0"/>
        <v>0</v>
      </c>
      <c r="H64" s="42"/>
    </row>
    <row r="65" spans="2:8" ht="14.25" customHeight="1">
      <c r="B65" s="40"/>
      <c r="C65" s="720" t="s">
        <v>1480</v>
      </c>
      <c r="D65" s="734">
        <f>+'Tableau des effectifs'!H65</f>
        <v>0</v>
      </c>
      <c r="E65" s="722"/>
      <c r="F65" s="722"/>
      <c r="G65" s="299">
        <f t="shared" si="0"/>
        <v>0</v>
      </c>
      <c r="H65" s="42"/>
    </row>
    <row r="66" spans="2:8" ht="14.25" customHeight="1">
      <c r="B66" s="40"/>
      <c r="C66" s="720" t="s">
        <v>1481</v>
      </c>
      <c r="D66" s="734">
        <f>+'Tableau des effectifs'!H66</f>
        <v>0</v>
      </c>
      <c r="E66" s="722"/>
      <c r="F66" s="722"/>
      <c r="G66" s="299">
        <f t="shared" si="0"/>
        <v>0</v>
      </c>
      <c r="H66" s="42"/>
    </row>
    <row r="67" spans="2:8" ht="14.25" customHeight="1">
      <c r="B67" s="40"/>
      <c r="C67" s="718" t="s">
        <v>1482</v>
      </c>
      <c r="D67" s="733">
        <f>SUM(D68:D72)</f>
        <v>0</v>
      </c>
      <c r="E67" s="724">
        <f>SUM(E68:E72)</f>
        <v>0</v>
      </c>
      <c r="F67" s="724">
        <f>SUM(F68:F72)</f>
        <v>0</v>
      </c>
      <c r="G67" s="725">
        <f t="shared" si="0"/>
        <v>0</v>
      </c>
      <c r="H67" s="42"/>
    </row>
    <row r="68" spans="2:8" ht="14.25" customHeight="1">
      <c r="B68" s="40"/>
      <c r="C68" s="720" t="s">
        <v>1483</v>
      </c>
      <c r="D68" s="734">
        <f>+'Tableau des effectifs'!H68</f>
        <v>0</v>
      </c>
      <c r="E68" s="722"/>
      <c r="F68" s="722"/>
      <c r="G68" s="299">
        <f t="shared" si="0"/>
        <v>0</v>
      </c>
      <c r="H68" s="42"/>
    </row>
    <row r="69" spans="2:8" ht="14.25" customHeight="1">
      <c r="B69" s="40"/>
      <c r="C69" s="720" t="s">
        <v>1484</v>
      </c>
      <c r="D69" s="734">
        <f>+'Tableau des effectifs'!H69</f>
        <v>0</v>
      </c>
      <c r="E69" s="722"/>
      <c r="F69" s="722"/>
      <c r="G69" s="299">
        <f t="shared" si="0"/>
        <v>0</v>
      </c>
      <c r="H69" s="42"/>
    </row>
    <row r="70" spans="2:8" ht="14.25" customHeight="1">
      <c r="B70" s="40"/>
      <c r="C70" s="720" t="s">
        <v>1485</v>
      </c>
      <c r="D70" s="734">
        <f>+'Tableau des effectifs'!H70</f>
        <v>0</v>
      </c>
      <c r="E70" s="722"/>
      <c r="F70" s="722"/>
      <c r="G70" s="299">
        <f t="shared" si="0"/>
        <v>0</v>
      </c>
      <c r="H70" s="42"/>
    </row>
    <row r="71" spans="2:8" ht="14.25" customHeight="1">
      <c r="B71" s="40"/>
      <c r="C71" s="720" t="s">
        <v>1486</v>
      </c>
      <c r="D71" s="734">
        <f>+'Tableau des effectifs'!H71</f>
        <v>0</v>
      </c>
      <c r="E71" s="722"/>
      <c r="F71" s="722"/>
      <c r="G71" s="299">
        <f t="shared" si="0"/>
        <v>0</v>
      </c>
      <c r="H71" s="42"/>
    </row>
    <row r="72" spans="2:8" ht="14.25" customHeight="1">
      <c r="B72" s="40"/>
      <c r="C72" s="720" t="s">
        <v>1487</v>
      </c>
      <c r="D72" s="734">
        <f>+'Tableau des effectifs'!H72</f>
        <v>0</v>
      </c>
      <c r="E72" s="722"/>
      <c r="F72" s="722"/>
      <c r="G72" s="299">
        <f t="shared" ref="G72:G86" si="1">F72-E72</f>
        <v>0</v>
      </c>
      <c r="H72" s="42"/>
    </row>
    <row r="73" spans="2:8" ht="14.25" customHeight="1">
      <c r="B73" s="40"/>
      <c r="C73" s="718" t="s">
        <v>1488</v>
      </c>
      <c r="D73" s="733">
        <f>SUM(D74:D85)</f>
        <v>0</v>
      </c>
      <c r="E73" s="724">
        <f>SUM(E74:E85)</f>
        <v>0</v>
      </c>
      <c r="F73" s="724">
        <f>SUM(F74:F85)</f>
        <v>0</v>
      </c>
      <c r="G73" s="725">
        <f t="shared" si="1"/>
        <v>0</v>
      </c>
      <c r="H73" s="42"/>
    </row>
    <row r="74" spans="2:8" ht="14.25" customHeight="1">
      <c r="B74" s="40"/>
      <c r="C74" s="720" t="s">
        <v>1489</v>
      </c>
      <c r="D74" s="734">
        <f>+'Tableau des effectifs'!H74</f>
        <v>0</v>
      </c>
      <c r="E74" s="722"/>
      <c r="F74" s="722"/>
      <c r="G74" s="299">
        <f t="shared" si="1"/>
        <v>0</v>
      </c>
      <c r="H74" s="42"/>
    </row>
    <row r="75" spans="2:8" ht="14.25" customHeight="1">
      <c r="B75" s="40"/>
      <c r="C75" s="720" t="s">
        <v>1490</v>
      </c>
      <c r="D75" s="734">
        <f>+'Tableau des effectifs'!H75</f>
        <v>0</v>
      </c>
      <c r="E75" s="722"/>
      <c r="F75" s="722"/>
      <c r="G75" s="299">
        <f t="shared" si="1"/>
        <v>0</v>
      </c>
      <c r="H75" s="42"/>
    </row>
    <row r="76" spans="2:8" ht="14.25" customHeight="1">
      <c r="B76" s="40"/>
      <c r="C76" s="720" t="s">
        <v>1491</v>
      </c>
      <c r="D76" s="734">
        <f>+'Tableau des effectifs'!H76</f>
        <v>0</v>
      </c>
      <c r="E76" s="722"/>
      <c r="F76" s="722"/>
      <c r="G76" s="299">
        <f t="shared" si="1"/>
        <v>0</v>
      </c>
      <c r="H76" s="42"/>
    </row>
    <row r="77" spans="2:8" ht="14.25" customHeight="1">
      <c r="B77" s="40"/>
      <c r="C77" s="720" t="s">
        <v>1492</v>
      </c>
      <c r="D77" s="734">
        <f>+'Tableau des effectifs'!H77</f>
        <v>0</v>
      </c>
      <c r="E77" s="722"/>
      <c r="F77" s="722"/>
      <c r="G77" s="299">
        <f t="shared" si="1"/>
        <v>0</v>
      </c>
      <c r="H77" s="42"/>
    </row>
    <row r="78" spans="2:8" ht="14.25" customHeight="1">
      <c r="B78" s="40"/>
      <c r="C78" s="720" t="s">
        <v>1493</v>
      </c>
      <c r="D78" s="734">
        <f>+'Tableau des effectifs'!H78</f>
        <v>0</v>
      </c>
      <c r="E78" s="722"/>
      <c r="F78" s="722"/>
      <c r="G78" s="299">
        <f t="shared" si="1"/>
        <v>0</v>
      </c>
      <c r="H78" s="42"/>
    </row>
    <row r="79" spans="2:8" ht="14.25" customHeight="1">
      <c r="B79" s="40"/>
      <c r="C79" s="720" t="s">
        <v>1494</v>
      </c>
      <c r="D79" s="734">
        <f>+'Tableau des effectifs'!H79</f>
        <v>0</v>
      </c>
      <c r="E79" s="722"/>
      <c r="F79" s="722"/>
      <c r="G79" s="299">
        <f t="shared" si="1"/>
        <v>0</v>
      </c>
      <c r="H79" s="42"/>
    </row>
    <row r="80" spans="2:8" ht="14.25" customHeight="1">
      <c r="B80" s="40"/>
      <c r="C80" s="720" t="s">
        <v>1495</v>
      </c>
      <c r="D80" s="734">
        <f>+'Tableau des effectifs'!H80</f>
        <v>0</v>
      </c>
      <c r="E80" s="722"/>
      <c r="F80" s="722"/>
      <c r="G80" s="299">
        <f t="shared" si="1"/>
        <v>0</v>
      </c>
      <c r="H80" s="42"/>
    </row>
    <row r="81" spans="2:8" ht="14.25" customHeight="1">
      <c r="B81" s="40"/>
      <c r="C81" s="720" t="s">
        <v>1496</v>
      </c>
      <c r="D81" s="734">
        <f>+'Tableau des effectifs'!H81</f>
        <v>0</v>
      </c>
      <c r="E81" s="722"/>
      <c r="F81" s="722"/>
      <c r="G81" s="299">
        <f t="shared" si="1"/>
        <v>0</v>
      </c>
      <c r="H81" s="42"/>
    </row>
    <row r="82" spans="2:8" ht="14.25" customHeight="1">
      <c r="B82" s="40"/>
      <c r="C82" s="720" t="s">
        <v>1497</v>
      </c>
      <c r="D82" s="734">
        <f>+'Tableau des effectifs'!H82</f>
        <v>0</v>
      </c>
      <c r="E82" s="722"/>
      <c r="F82" s="722"/>
      <c r="G82" s="299">
        <f t="shared" si="1"/>
        <v>0</v>
      </c>
      <c r="H82" s="42"/>
    </row>
    <row r="83" spans="2:8" ht="14.25" customHeight="1">
      <c r="B83" s="40"/>
      <c r="C83" s="720" t="s">
        <v>1498</v>
      </c>
      <c r="D83" s="734">
        <f>+'Tableau des effectifs'!H83</f>
        <v>0</v>
      </c>
      <c r="E83" s="722"/>
      <c r="F83" s="722"/>
      <c r="G83" s="299">
        <f t="shared" si="1"/>
        <v>0</v>
      </c>
      <c r="H83" s="42"/>
    </row>
    <row r="84" spans="2:8" ht="14.25" customHeight="1">
      <c r="B84" s="40"/>
      <c r="C84" s="720" t="s">
        <v>1499</v>
      </c>
      <c r="D84" s="734">
        <f>+'Tableau des effectifs'!H84</f>
        <v>0</v>
      </c>
      <c r="E84" s="722"/>
      <c r="F84" s="722"/>
      <c r="G84" s="299">
        <f t="shared" si="1"/>
        <v>0</v>
      </c>
      <c r="H84" s="42"/>
    </row>
    <row r="85" spans="2:8" ht="14.25" customHeight="1">
      <c r="B85" s="40"/>
      <c r="C85" s="720" t="s">
        <v>1500</v>
      </c>
      <c r="D85" s="734">
        <f>+'Tableau des effectifs'!H85</f>
        <v>0</v>
      </c>
      <c r="E85" s="722"/>
      <c r="F85" s="722"/>
      <c r="G85" s="299">
        <f t="shared" si="1"/>
        <v>0</v>
      </c>
      <c r="H85" s="42"/>
    </row>
    <row r="86" spans="2:8" ht="14.25" customHeight="1">
      <c r="B86" s="40"/>
      <c r="C86" s="718" t="s">
        <v>754</v>
      </c>
      <c r="D86" s="733">
        <f>+D7+D24+D27+D32+D33+D67+D73</f>
        <v>0</v>
      </c>
      <c r="E86" s="724">
        <f>+E7+E24+E27+E32+E33+E67+E73</f>
        <v>0</v>
      </c>
      <c r="F86" s="724">
        <f>+F7+F24+F27+F32+F33+F67+F73</f>
        <v>0</v>
      </c>
      <c r="G86" s="725">
        <f t="shared" si="1"/>
        <v>0</v>
      </c>
      <c r="H86" s="42"/>
    </row>
    <row r="87" spans="2:8" ht="14.25" customHeight="1" thickBot="1">
      <c r="B87" s="60"/>
      <c r="C87" s="62"/>
      <c r="D87" s="62"/>
      <c r="E87" s="62"/>
      <c r="F87" s="62"/>
      <c r="G87" s="62"/>
      <c r="H87" s="63"/>
    </row>
  </sheetData>
  <sheetProtection sheet="1" objects="1" scenarios="1" selectLockedCells="1"/>
  <mergeCells count="1">
    <mergeCell ref="B2:H2"/>
  </mergeCells>
  <phoneticPr fontId="0" type="noConversion"/>
  <printOptions horizontalCentered="1" verticalCentered="1"/>
  <pageMargins left="0.6692913385826772" right="0" top="0.74803149606299213" bottom="0" header="0" footer="0.19685039370078741"/>
  <pageSetup paperSize="9" scale="90" orientation="landscape" horizontalDpi="300" verticalDpi="300" r:id="rId1"/>
  <headerFooter alignWithMargins="0">
    <oddFooter>&amp;R&amp;"Times New Roman,Normal"- 38 -</oddFooter>
  </headerFooter>
  <ignoredErrors>
    <ignoredError sqref="E6:F6"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B1:G21"/>
  <sheetViews>
    <sheetView workbookViewId="0">
      <selection activeCell="D7" sqref="D7"/>
    </sheetView>
  </sheetViews>
  <sheetFormatPr baseColWidth="10" defaultColWidth="11.42578125" defaultRowHeight="12.75"/>
  <cols>
    <col min="1" max="1" width="4" style="13" customWidth="1"/>
    <col min="2" max="2" width="1" style="13" customWidth="1"/>
    <col min="3" max="3" width="44.5703125" style="13" customWidth="1"/>
    <col min="4" max="6" width="23.7109375" style="13" customWidth="1"/>
    <col min="7" max="7" width="1" style="13" customWidth="1"/>
    <col min="8" max="16384" width="11.42578125" style="13"/>
  </cols>
  <sheetData>
    <row r="1" spans="2:7" ht="13.5" thickBot="1"/>
    <row r="2" spans="2:7" s="38" customFormat="1" ht="33" customHeight="1" thickBot="1">
      <c r="B2" s="1271" t="s">
        <v>1506</v>
      </c>
      <c r="C2" s="1272"/>
      <c r="D2" s="1272"/>
      <c r="E2" s="1272"/>
      <c r="F2" s="1272"/>
      <c r="G2" s="1273"/>
    </row>
    <row r="3" spans="2:7" s="38" customFormat="1" ht="5.25" customHeight="1">
      <c r="B3" s="728"/>
      <c r="C3" s="41"/>
      <c r="D3" s="41"/>
      <c r="E3" s="41"/>
      <c r="F3" s="41"/>
      <c r="G3" s="42"/>
    </row>
    <row r="4" spans="2:7" s="38" customFormat="1" ht="9" customHeight="1">
      <c r="B4" s="728"/>
      <c r="C4" s="41"/>
      <c r="D4" s="41"/>
      <c r="E4" s="41"/>
      <c r="F4" s="41"/>
      <c r="G4" s="42"/>
    </row>
    <row r="5" spans="2:7" s="38" customFormat="1" ht="36" customHeight="1">
      <c r="B5" s="728"/>
      <c r="C5" s="732" t="s">
        <v>1507</v>
      </c>
      <c r="D5" s="732" t="s">
        <v>1508</v>
      </c>
      <c r="E5" s="732" t="s">
        <v>759</v>
      </c>
      <c r="F5" s="732" t="s">
        <v>760</v>
      </c>
      <c r="G5" s="42"/>
    </row>
    <row r="6" spans="2:7" s="38" customFormat="1" ht="14.25" customHeight="1" thickBot="1">
      <c r="B6" s="729"/>
      <c r="C6" s="730"/>
      <c r="D6" s="731" t="s">
        <v>726</v>
      </c>
      <c r="E6" s="731" t="s">
        <v>727</v>
      </c>
      <c r="F6" s="731" t="s">
        <v>1504</v>
      </c>
      <c r="G6" s="42"/>
    </row>
    <row r="7" spans="2:7" s="19" customFormat="1" ht="21" customHeight="1">
      <c r="B7" s="23"/>
      <c r="C7" s="743" t="s">
        <v>1509</v>
      </c>
      <c r="D7" s="735"/>
      <c r="E7" s="107"/>
      <c r="F7" s="736">
        <f>E7-D7</f>
        <v>0</v>
      </c>
      <c r="G7" s="24"/>
    </row>
    <row r="8" spans="2:7" s="19" customFormat="1" ht="21" customHeight="1">
      <c r="B8" s="23"/>
      <c r="C8" s="744" t="s">
        <v>1510</v>
      </c>
      <c r="D8" s="737"/>
      <c r="E8" s="109"/>
      <c r="F8" s="738">
        <f t="shared" ref="F8:F14" si="0">E8-D8</f>
        <v>0</v>
      </c>
      <c r="G8" s="24"/>
    </row>
    <row r="9" spans="2:7" s="19" customFormat="1" ht="21" customHeight="1" thickBot="1">
      <c r="B9" s="23"/>
      <c r="C9" s="745" t="s">
        <v>1511</v>
      </c>
      <c r="D9" s="739"/>
      <c r="E9" s="110"/>
      <c r="F9" s="741">
        <f t="shared" si="0"/>
        <v>0</v>
      </c>
      <c r="G9" s="24"/>
    </row>
    <row r="10" spans="2:7" s="19" customFormat="1" ht="21" customHeight="1" thickBot="1">
      <c r="B10" s="23"/>
      <c r="C10" s="742"/>
      <c r="D10" s="742"/>
      <c r="E10" s="742"/>
      <c r="F10" s="742"/>
      <c r="G10" s="24"/>
    </row>
    <row r="11" spans="2:7" s="19" customFormat="1" ht="21" customHeight="1">
      <c r="B11" s="23"/>
      <c r="C11" s="743" t="s">
        <v>1512</v>
      </c>
      <c r="D11" s="735"/>
      <c r="E11" s="107"/>
      <c r="F11" s="736">
        <f t="shared" si="0"/>
        <v>0</v>
      </c>
      <c r="G11" s="24"/>
    </row>
    <row r="12" spans="2:7" s="19" customFormat="1" ht="21" customHeight="1">
      <c r="B12" s="23"/>
      <c r="C12" s="744" t="s">
        <v>1513</v>
      </c>
      <c r="D12" s="737"/>
      <c r="E12" s="109"/>
      <c r="F12" s="738">
        <f t="shared" si="0"/>
        <v>0</v>
      </c>
      <c r="G12" s="24"/>
    </row>
    <row r="13" spans="2:7" s="19" customFormat="1" ht="21" customHeight="1">
      <c r="B13" s="23"/>
      <c r="C13" s="744" t="s">
        <v>1513</v>
      </c>
      <c r="D13" s="737"/>
      <c r="E13" s="457"/>
      <c r="F13" s="738">
        <f t="shared" si="0"/>
        <v>0</v>
      </c>
      <c r="G13" s="24"/>
    </row>
    <row r="14" spans="2:7" s="19" customFormat="1" ht="21" customHeight="1" thickBot="1">
      <c r="B14" s="23"/>
      <c r="C14" s="745" t="s">
        <v>1513</v>
      </c>
      <c r="D14" s="739"/>
      <c r="E14" s="740"/>
      <c r="F14" s="741">
        <f t="shared" si="0"/>
        <v>0</v>
      </c>
      <c r="G14" s="24"/>
    </row>
    <row r="15" spans="2:7" s="22" customFormat="1" ht="13.5" customHeight="1" thickBot="1">
      <c r="B15" s="27"/>
      <c r="C15" s="909" t="s">
        <v>1514</v>
      </c>
      <c r="D15" s="28"/>
      <c r="E15" s="28"/>
      <c r="F15" s="20"/>
      <c r="G15" s="21"/>
    </row>
    <row r="16" spans="2:7" s="22" customFormat="1" ht="9.9499999999999993" customHeight="1">
      <c r="B16" s="29"/>
      <c r="C16" s="25"/>
      <c r="D16" s="26"/>
      <c r="E16" s="26"/>
    </row>
    <row r="17" spans="2:5" s="22" customFormat="1" ht="11.25" customHeight="1">
      <c r="B17" s="29"/>
      <c r="C17" s="25"/>
      <c r="D17" s="26"/>
      <c r="E17" s="26"/>
    </row>
    <row r="18" spans="2:5" s="22" customFormat="1" ht="10.5" customHeight="1">
      <c r="B18" s="29"/>
      <c r="C18" s="25"/>
      <c r="D18" s="26"/>
      <c r="E18" s="26"/>
    </row>
    <row r="19" spans="2:5" s="32" customFormat="1" ht="36.75" customHeight="1">
      <c r="B19" s="30"/>
      <c r="C19" s="25"/>
      <c r="D19" s="31"/>
      <c r="E19" s="31"/>
    </row>
    <row r="20" spans="2:5" s="22" customFormat="1" ht="15.75">
      <c r="B20" s="33"/>
      <c r="C20" s="34"/>
    </row>
    <row r="21" spans="2:5" ht="30.75">
      <c r="B21" s="35"/>
    </row>
  </sheetData>
  <sheetProtection sheet="1" objects="1" scenarios="1" selectLockedCells="1"/>
  <mergeCells count="1">
    <mergeCell ref="B2:G2"/>
  </mergeCells>
  <phoneticPr fontId="0" type="noConversion"/>
  <printOptions horizontalCentered="1" verticalCentered="1"/>
  <pageMargins left="0" right="0" top="1.1811023622047245" bottom="0" header="0.19685039370078741" footer="0.19685039370078741"/>
  <pageSetup paperSize="9" orientation="landscape" horizontalDpi="300" verticalDpi="300" r:id="rId1"/>
  <headerFooter alignWithMargins="0">
    <oddHeader>&amp;L&amp;"Times New Roman,Gras"&amp;12 5.3.5 Tableau des rémunérations : en euros
Autres rémunérations et avantages</oddHeader>
    <oddFooter>&amp;R&amp;"Times New Roman,Normal"-39 -</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B1:Q155"/>
  <sheetViews>
    <sheetView workbookViewId="0">
      <pane xSplit="3" ySplit="5" topLeftCell="D6" activePane="bottomRight" state="frozenSplit"/>
      <selection pane="topRight" activeCell="D47" sqref="D47"/>
      <selection pane="bottomLeft" activeCell="D47" sqref="D47"/>
      <selection pane="bottomRight" activeCell="C6" sqref="C6"/>
    </sheetView>
  </sheetViews>
  <sheetFormatPr baseColWidth="10" defaultColWidth="11.42578125" defaultRowHeight="12.75"/>
  <cols>
    <col min="1" max="1" width="2.42578125" style="38" customWidth="1"/>
    <col min="2" max="2" width="1" style="38" customWidth="1"/>
    <col min="3" max="3" width="33.140625" style="38" customWidth="1"/>
    <col min="4" max="4" width="12" style="38" customWidth="1"/>
    <col min="5" max="5" width="14.42578125" style="38" bestFit="1" customWidth="1"/>
    <col min="6" max="6" width="13.42578125" style="38" customWidth="1"/>
    <col min="7" max="14" width="11.42578125" style="38"/>
    <col min="15" max="15" width="14.140625" style="38" bestFit="1" customWidth="1"/>
    <col min="16" max="16" width="11.42578125" style="38"/>
    <col min="17" max="17" width="1" style="38" customWidth="1"/>
    <col min="18" max="16384" width="11.42578125" style="38"/>
  </cols>
  <sheetData>
    <row r="1" spans="2:17" ht="13.5" thickBot="1"/>
    <row r="2" spans="2:17" ht="33" customHeight="1" thickBot="1">
      <c r="B2" s="1278" t="s">
        <v>1515</v>
      </c>
      <c r="C2" s="1279"/>
      <c r="D2" s="1279"/>
      <c r="E2" s="1279"/>
      <c r="F2" s="1279"/>
      <c r="G2" s="1279"/>
      <c r="H2" s="1279"/>
      <c r="I2" s="1279"/>
      <c r="J2" s="1280"/>
      <c r="K2" s="1280"/>
      <c r="L2" s="1280"/>
      <c r="M2" s="1280"/>
      <c r="N2" s="1280"/>
      <c r="O2" s="1280"/>
      <c r="P2" s="1279"/>
      <c r="Q2" s="1281"/>
    </row>
    <row r="3" spans="2:17">
      <c r="B3" s="40"/>
      <c r="C3" s="1275" t="s">
        <v>1516</v>
      </c>
      <c r="D3" s="1282" t="s">
        <v>1502</v>
      </c>
      <c r="E3" s="1274" t="s">
        <v>1517</v>
      </c>
      <c r="F3" s="1274"/>
      <c r="G3" s="1063" t="s">
        <v>1518</v>
      </c>
      <c r="H3" s="1274" t="s">
        <v>1519</v>
      </c>
      <c r="I3" s="1274"/>
      <c r="J3" s="771" t="s">
        <v>1520</v>
      </c>
      <c r="K3" s="771" t="s">
        <v>1521</v>
      </c>
      <c r="L3" s="771" t="s">
        <v>1522</v>
      </c>
      <c r="M3" s="771" t="s">
        <v>1523</v>
      </c>
      <c r="N3" s="771" t="s">
        <v>786</v>
      </c>
      <c r="O3" s="771" t="s">
        <v>1524</v>
      </c>
      <c r="P3" s="768" t="s">
        <v>760</v>
      </c>
      <c r="Q3" s="42"/>
    </row>
    <row r="4" spans="2:17">
      <c r="B4" s="40"/>
      <c r="C4" s="1276"/>
      <c r="D4" s="1283"/>
      <c r="E4" s="765" t="s">
        <v>1525</v>
      </c>
      <c r="F4" s="764" t="s">
        <v>1526</v>
      </c>
      <c r="G4" s="765" t="s">
        <v>1527</v>
      </c>
      <c r="H4" s="765"/>
      <c r="I4" s="764" t="s">
        <v>1528</v>
      </c>
      <c r="J4" s="767" t="s">
        <v>1529</v>
      </c>
      <c r="K4" s="767" t="s">
        <v>1530</v>
      </c>
      <c r="L4" s="767" t="s">
        <v>1531</v>
      </c>
      <c r="M4" s="767" t="s">
        <v>1532</v>
      </c>
      <c r="N4" s="767" t="s">
        <v>1533</v>
      </c>
      <c r="O4" s="767" t="s">
        <v>1534</v>
      </c>
      <c r="P4" s="769" t="s">
        <v>1535</v>
      </c>
      <c r="Q4" s="42"/>
    </row>
    <row r="5" spans="2:17" ht="13.5" thickBot="1">
      <c r="B5" s="40"/>
      <c r="C5" s="1277"/>
      <c r="D5" s="1284"/>
      <c r="E5" s="766" t="s">
        <v>1536</v>
      </c>
      <c r="F5" s="746" t="s">
        <v>1537</v>
      </c>
      <c r="G5" s="766" t="s">
        <v>1538</v>
      </c>
      <c r="H5" s="766" t="s">
        <v>1539</v>
      </c>
      <c r="I5" s="746" t="s">
        <v>1540</v>
      </c>
      <c r="J5" s="766"/>
      <c r="K5" s="766" t="s">
        <v>1541</v>
      </c>
      <c r="L5" s="766" t="s">
        <v>1542</v>
      </c>
      <c r="M5" s="766" t="s">
        <v>1543</v>
      </c>
      <c r="N5" s="766" t="s">
        <v>1544</v>
      </c>
      <c r="O5" s="766" t="s">
        <v>1545</v>
      </c>
      <c r="P5" s="770"/>
      <c r="Q5" s="42"/>
    </row>
    <row r="6" spans="2:17" ht="12.75" customHeight="1">
      <c r="B6" s="40"/>
      <c r="C6" s="747"/>
      <c r="D6" s="119"/>
      <c r="E6" s="748"/>
      <c r="F6" s="749"/>
      <c r="G6" s="119"/>
      <c r="H6" s="119"/>
      <c r="I6" s="119"/>
      <c r="J6" s="119"/>
      <c r="K6" s="119"/>
      <c r="L6" s="119"/>
      <c r="M6" s="119"/>
      <c r="N6" s="119"/>
      <c r="O6" s="119"/>
      <c r="P6" s="750">
        <f t="shared" ref="P6:P94" si="0">N6-O6</f>
        <v>0</v>
      </c>
      <c r="Q6" s="42"/>
    </row>
    <row r="7" spans="2:17" ht="12.75" customHeight="1">
      <c r="B7" s="40"/>
      <c r="C7" s="751"/>
      <c r="D7" s="53"/>
      <c r="E7" s="752"/>
      <c r="F7" s="447"/>
      <c r="G7" s="53"/>
      <c r="H7" s="53"/>
      <c r="I7" s="53"/>
      <c r="J7" s="53"/>
      <c r="K7" s="53"/>
      <c r="L7" s="53"/>
      <c r="M7" s="53"/>
      <c r="N7" s="53"/>
      <c r="O7" s="53"/>
      <c r="P7" s="750">
        <f t="shared" si="0"/>
        <v>0</v>
      </c>
      <c r="Q7" s="42"/>
    </row>
    <row r="8" spans="2:17" ht="12.75" customHeight="1">
      <c r="B8" s="40"/>
      <c r="C8" s="751"/>
      <c r="D8" s="53"/>
      <c r="E8" s="752"/>
      <c r="F8" s="447"/>
      <c r="G8" s="53"/>
      <c r="H8" s="53"/>
      <c r="I8" s="53"/>
      <c r="J8" s="53"/>
      <c r="K8" s="53"/>
      <c r="L8" s="53"/>
      <c r="M8" s="53"/>
      <c r="N8" s="53"/>
      <c r="O8" s="53"/>
      <c r="P8" s="750">
        <f t="shared" si="0"/>
        <v>0</v>
      </c>
      <c r="Q8" s="42"/>
    </row>
    <row r="9" spans="2:17" ht="12.75" customHeight="1">
      <c r="B9" s="40"/>
      <c r="C9" s="751"/>
      <c r="D9" s="53"/>
      <c r="E9" s="752"/>
      <c r="F9" s="447"/>
      <c r="G9" s="53"/>
      <c r="H9" s="53"/>
      <c r="I9" s="53"/>
      <c r="J9" s="53"/>
      <c r="K9" s="53"/>
      <c r="L9" s="53"/>
      <c r="M9" s="53"/>
      <c r="N9" s="53"/>
      <c r="O9" s="53"/>
      <c r="P9" s="750">
        <f t="shared" si="0"/>
        <v>0</v>
      </c>
      <c r="Q9" s="42"/>
    </row>
    <row r="10" spans="2:17" ht="12.75" customHeight="1">
      <c r="B10" s="40"/>
      <c r="C10" s="751"/>
      <c r="D10" s="53"/>
      <c r="E10" s="752"/>
      <c r="F10" s="447"/>
      <c r="G10" s="53"/>
      <c r="H10" s="53"/>
      <c r="I10" s="53"/>
      <c r="J10" s="53"/>
      <c r="K10" s="53"/>
      <c r="L10" s="53"/>
      <c r="M10" s="53"/>
      <c r="N10" s="53"/>
      <c r="O10" s="53"/>
      <c r="P10" s="750">
        <f t="shared" si="0"/>
        <v>0</v>
      </c>
      <c r="Q10" s="42"/>
    </row>
    <row r="11" spans="2:17" ht="12.75" customHeight="1">
      <c r="B11" s="40"/>
      <c r="C11" s="751"/>
      <c r="D11" s="53"/>
      <c r="E11" s="752"/>
      <c r="F11" s="447"/>
      <c r="G11" s="53"/>
      <c r="H11" s="53"/>
      <c r="I11" s="53"/>
      <c r="J11" s="53"/>
      <c r="K11" s="53"/>
      <c r="L11" s="53"/>
      <c r="M11" s="53"/>
      <c r="N11" s="53"/>
      <c r="O11" s="53"/>
      <c r="P11" s="750">
        <f t="shared" si="0"/>
        <v>0</v>
      </c>
      <c r="Q11" s="42"/>
    </row>
    <row r="12" spans="2:17" ht="12.75" customHeight="1">
      <c r="B12" s="40"/>
      <c r="C12" s="751"/>
      <c r="D12" s="53"/>
      <c r="E12" s="752"/>
      <c r="F12" s="447"/>
      <c r="G12" s="53"/>
      <c r="H12" s="53"/>
      <c r="I12" s="53"/>
      <c r="J12" s="53"/>
      <c r="K12" s="53"/>
      <c r="L12" s="53"/>
      <c r="M12" s="53"/>
      <c r="N12" s="53"/>
      <c r="O12" s="53"/>
      <c r="P12" s="750">
        <f t="shared" si="0"/>
        <v>0</v>
      </c>
      <c r="Q12" s="42"/>
    </row>
    <row r="13" spans="2:17" ht="12.75" customHeight="1">
      <c r="B13" s="40"/>
      <c r="C13" s="751"/>
      <c r="D13" s="53"/>
      <c r="E13" s="752"/>
      <c r="F13" s="447"/>
      <c r="G13" s="53"/>
      <c r="H13" s="53"/>
      <c r="I13" s="53"/>
      <c r="J13" s="53"/>
      <c r="K13" s="53"/>
      <c r="L13" s="53"/>
      <c r="M13" s="53"/>
      <c r="N13" s="53"/>
      <c r="O13" s="53"/>
      <c r="P13" s="750">
        <f t="shared" si="0"/>
        <v>0</v>
      </c>
      <c r="Q13" s="42"/>
    </row>
    <row r="14" spans="2:17" ht="12.75" customHeight="1">
      <c r="B14" s="40"/>
      <c r="C14" s="751"/>
      <c r="D14" s="53"/>
      <c r="E14" s="752"/>
      <c r="F14" s="447"/>
      <c r="G14" s="53"/>
      <c r="H14" s="53"/>
      <c r="I14" s="53"/>
      <c r="J14" s="53"/>
      <c r="K14" s="53"/>
      <c r="L14" s="53"/>
      <c r="M14" s="53"/>
      <c r="N14" s="53"/>
      <c r="O14" s="53"/>
      <c r="P14" s="750">
        <f t="shared" si="0"/>
        <v>0</v>
      </c>
      <c r="Q14" s="42"/>
    </row>
    <row r="15" spans="2:17" ht="12.75" customHeight="1">
      <c r="B15" s="40"/>
      <c r="C15" s="751"/>
      <c r="D15" s="53"/>
      <c r="E15" s="752"/>
      <c r="F15" s="447"/>
      <c r="G15" s="53"/>
      <c r="H15" s="53"/>
      <c r="I15" s="53"/>
      <c r="J15" s="53"/>
      <c r="K15" s="53"/>
      <c r="L15" s="53"/>
      <c r="M15" s="53"/>
      <c r="N15" s="53"/>
      <c r="O15" s="53"/>
      <c r="P15" s="750">
        <f t="shared" si="0"/>
        <v>0</v>
      </c>
      <c r="Q15" s="42"/>
    </row>
    <row r="16" spans="2:17" ht="12.75" customHeight="1">
      <c r="B16" s="40"/>
      <c r="C16" s="751"/>
      <c r="D16" s="53"/>
      <c r="E16" s="752"/>
      <c r="F16" s="447"/>
      <c r="G16" s="53"/>
      <c r="H16" s="53"/>
      <c r="I16" s="53"/>
      <c r="J16" s="53"/>
      <c r="K16" s="53"/>
      <c r="L16" s="53"/>
      <c r="M16" s="53"/>
      <c r="N16" s="53"/>
      <c r="O16" s="53"/>
      <c r="P16" s="750">
        <f t="shared" si="0"/>
        <v>0</v>
      </c>
      <c r="Q16" s="42"/>
    </row>
    <row r="17" spans="2:17" ht="12.75" customHeight="1">
      <c r="B17" s="40"/>
      <c r="C17" s="751"/>
      <c r="D17" s="53"/>
      <c r="E17" s="752"/>
      <c r="F17" s="447"/>
      <c r="G17" s="53"/>
      <c r="H17" s="53"/>
      <c r="I17" s="53"/>
      <c r="J17" s="53"/>
      <c r="K17" s="53"/>
      <c r="L17" s="53"/>
      <c r="M17" s="53"/>
      <c r="N17" s="53"/>
      <c r="O17" s="53"/>
      <c r="P17" s="750">
        <f t="shared" si="0"/>
        <v>0</v>
      </c>
      <c r="Q17" s="42"/>
    </row>
    <row r="18" spans="2:17" ht="12.75" customHeight="1">
      <c r="B18" s="40"/>
      <c r="C18" s="751"/>
      <c r="D18" s="53"/>
      <c r="E18" s="752"/>
      <c r="F18" s="447"/>
      <c r="G18" s="53"/>
      <c r="H18" s="53"/>
      <c r="I18" s="53"/>
      <c r="J18" s="53"/>
      <c r="K18" s="53"/>
      <c r="L18" s="53"/>
      <c r="M18" s="53"/>
      <c r="N18" s="53"/>
      <c r="O18" s="53"/>
      <c r="P18" s="750">
        <f t="shared" si="0"/>
        <v>0</v>
      </c>
      <c r="Q18" s="42"/>
    </row>
    <row r="19" spans="2:17" ht="12.75" customHeight="1">
      <c r="B19" s="40"/>
      <c r="C19" s="751"/>
      <c r="D19" s="53"/>
      <c r="E19" s="752"/>
      <c r="F19" s="447"/>
      <c r="G19" s="53"/>
      <c r="H19" s="53"/>
      <c r="I19" s="53"/>
      <c r="J19" s="53"/>
      <c r="K19" s="53"/>
      <c r="L19" s="53"/>
      <c r="M19" s="53"/>
      <c r="N19" s="53"/>
      <c r="O19" s="53"/>
      <c r="P19" s="750">
        <f t="shared" si="0"/>
        <v>0</v>
      </c>
      <c r="Q19" s="42"/>
    </row>
    <row r="20" spans="2:17" ht="12.75" customHeight="1">
      <c r="B20" s="40"/>
      <c r="C20" s="751"/>
      <c r="D20" s="53"/>
      <c r="E20" s="752"/>
      <c r="F20" s="447"/>
      <c r="G20" s="53"/>
      <c r="H20" s="53"/>
      <c r="I20" s="53"/>
      <c r="J20" s="53"/>
      <c r="K20" s="53"/>
      <c r="L20" s="53"/>
      <c r="M20" s="53"/>
      <c r="N20" s="53"/>
      <c r="O20" s="53"/>
      <c r="P20" s="750">
        <f t="shared" si="0"/>
        <v>0</v>
      </c>
      <c r="Q20" s="42"/>
    </row>
    <row r="21" spans="2:17" ht="12.75" customHeight="1">
      <c r="B21" s="40"/>
      <c r="C21" s="751"/>
      <c r="D21" s="53"/>
      <c r="E21" s="752"/>
      <c r="F21" s="447"/>
      <c r="G21" s="53"/>
      <c r="H21" s="53"/>
      <c r="I21" s="53"/>
      <c r="J21" s="53"/>
      <c r="K21" s="53"/>
      <c r="L21" s="53"/>
      <c r="M21" s="53"/>
      <c r="N21" s="53"/>
      <c r="O21" s="53"/>
      <c r="P21" s="750">
        <f t="shared" si="0"/>
        <v>0</v>
      </c>
      <c r="Q21" s="42"/>
    </row>
    <row r="22" spans="2:17" ht="12.75" customHeight="1">
      <c r="B22" s="40"/>
      <c r="C22" s="751"/>
      <c r="D22" s="53"/>
      <c r="E22" s="752"/>
      <c r="F22" s="447"/>
      <c r="G22" s="53"/>
      <c r="H22" s="53"/>
      <c r="I22" s="53"/>
      <c r="J22" s="53"/>
      <c r="K22" s="53"/>
      <c r="L22" s="53"/>
      <c r="M22" s="53"/>
      <c r="N22" s="53"/>
      <c r="O22" s="53"/>
      <c r="P22" s="750">
        <f t="shared" si="0"/>
        <v>0</v>
      </c>
      <c r="Q22" s="42"/>
    </row>
    <row r="23" spans="2:17" ht="12.75" customHeight="1">
      <c r="B23" s="40"/>
      <c r="C23" s="751"/>
      <c r="D23" s="53"/>
      <c r="E23" s="752"/>
      <c r="F23" s="447"/>
      <c r="G23" s="53"/>
      <c r="H23" s="53"/>
      <c r="I23" s="53"/>
      <c r="J23" s="53"/>
      <c r="K23" s="53"/>
      <c r="L23" s="53"/>
      <c r="M23" s="53"/>
      <c r="N23" s="53"/>
      <c r="O23" s="53"/>
      <c r="P23" s="750">
        <f t="shared" si="0"/>
        <v>0</v>
      </c>
      <c r="Q23" s="42"/>
    </row>
    <row r="24" spans="2:17" ht="12.75" customHeight="1">
      <c r="B24" s="40"/>
      <c r="C24" s="751"/>
      <c r="D24" s="53"/>
      <c r="E24" s="752"/>
      <c r="F24" s="447"/>
      <c r="G24" s="53"/>
      <c r="H24" s="53"/>
      <c r="I24" s="53"/>
      <c r="J24" s="53"/>
      <c r="K24" s="53"/>
      <c r="L24" s="53"/>
      <c r="M24" s="53"/>
      <c r="N24" s="53"/>
      <c r="O24" s="53"/>
      <c r="P24" s="750">
        <f t="shared" si="0"/>
        <v>0</v>
      </c>
      <c r="Q24" s="42"/>
    </row>
    <row r="25" spans="2:17" ht="12.75" customHeight="1">
      <c r="B25" s="40"/>
      <c r="C25" s="751"/>
      <c r="D25" s="53"/>
      <c r="E25" s="752"/>
      <c r="F25" s="447"/>
      <c r="G25" s="53"/>
      <c r="H25" s="53"/>
      <c r="I25" s="53"/>
      <c r="J25" s="53"/>
      <c r="K25" s="53"/>
      <c r="L25" s="53"/>
      <c r="M25" s="53"/>
      <c r="N25" s="53"/>
      <c r="O25" s="53"/>
      <c r="P25" s="750">
        <f t="shared" si="0"/>
        <v>0</v>
      </c>
      <c r="Q25" s="42"/>
    </row>
    <row r="26" spans="2:17" ht="12.75" customHeight="1">
      <c r="B26" s="40"/>
      <c r="C26" s="751"/>
      <c r="D26" s="53"/>
      <c r="E26" s="752"/>
      <c r="F26" s="447"/>
      <c r="G26" s="53"/>
      <c r="H26" s="53"/>
      <c r="I26" s="53"/>
      <c r="J26" s="53"/>
      <c r="K26" s="53"/>
      <c r="L26" s="53"/>
      <c r="M26" s="53"/>
      <c r="N26" s="53"/>
      <c r="O26" s="53"/>
      <c r="P26" s="750">
        <f t="shared" si="0"/>
        <v>0</v>
      </c>
      <c r="Q26" s="42"/>
    </row>
    <row r="27" spans="2:17" ht="12.75" customHeight="1">
      <c r="B27" s="40"/>
      <c r="C27" s="751"/>
      <c r="D27" s="53"/>
      <c r="E27" s="752"/>
      <c r="F27" s="447"/>
      <c r="G27" s="53"/>
      <c r="H27" s="53"/>
      <c r="I27" s="53"/>
      <c r="J27" s="53"/>
      <c r="K27" s="53"/>
      <c r="L27" s="53"/>
      <c r="M27" s="53"/>
      <c r="N27" s="53"/>
      <c r="O27" s="53"/>
      <c r="P27" s="750">
        <f t="shared" si="0"/>
        <v>0</v>
      </c>
      <c r="Q27" s="42"/>
    </row>
    <row r="28" spans="2:17" ht="12.75" customHeight="1">
      <c r="B28" s="40"/>
      <c r="C28" s="751"/>
      <c r="D28" s="53"/>
      <c r="E28" s="752"/>
      <c r="F28" s="447"/>
      <c r="G28" s="53"/>
      <c r="H28" s="53"/>
      <c r="I28" s="53"/>
      <c r="J28" s="53"/>
      <c r="K28" s="53"/>
      <c r="L28" s="53"/>
      <c r="M28" s="53"/>
      <c r="N28" s="53"/>
      <c r="O28" s="53"/>
      <c r="P28" s="750">
        <f t="shared" si="0"/>
        <v>0</v>
      </c>
      <c r="Q28" s="42"/>
    </row>
    <row r="29" spans="2:17" ht="12.75" customHeight="1">
      <c r="B29" s="40"/>
      <c r="C29" s="751"/>
      <c r="D29" s="53"/>
      <c r="E29" s="752"/>
      <c r="F29" s="447"/>
      <c r="G29" s="53"/>
      <c r="H29" s="53"/>
      <c r="I29" s="53"/>
      <c r="J29" s="53"/>
      <c r="K29" s="53"/>
      <c r="L29" s="53"/>
      <c r="M29" s="53"/>
      <c r="N29" s="53"/>
      <c r="O29" s="53"/>
      <c r="P29" s="750">
        <f t="shared" si="0"/>
        <v>0</v>
      </c>
      <c r="Q29" s="42"/>
    </row>
    <row r="30" spans="2:17" ht="12.75" customHeight="1">
      <c r="B30" s="40"/>
      <c r="C30" s="753"/>
      <c r="D30" s="116"/>
      <c r="E30" s="754"/>
      <c r="F30" s="755"/>
      <c r="G30" s="116"/>
      <c r="H30" s="116"/>
      <c r="I30" s="116"/>
      <c r="J30" s="116"/>
      <c r="K30" s="116"/>
      <c r="L30" s="116"/>
      <c r="M30" s="116"/>
      <c r="N30" s="116"/>
      <c r="O30" s="116"/>
      <c r="P30" s="756">
        <f t="shared" si="0"/>
        <v>0</v>
      </c>
      <c r="Q30" s="42"/>
    </row>
    <row r="31" spans="2:17" ht="12.75" customHeight="1">
      <c r="B31" s="40"/>
      <c r="C31" s="753"/>
      <c r="D31" s="116"/>
      <c r="E31" s="754"/>
      <c r="F31" s="755"/>
      <c r="G31" s="116"/>
      <c r="H31" s="116"/>
      <c r="I31" s="116"/>
      <c r="J31" s="116"/>
      <c r="K31" s="116"/>
      <c r="L31" s="116"/>
      <c r="M31" s="116"/>
      <c r="N31" s="116"/>
      <c r="O31" s="116"/>
      <c r="P31" s="756">
        <f t="shared" si="0"/>
        <v>0</v>
      </c>
      <c r="Q31" s="42"/>
    </row>
    <row r="32" spans="2:17" ht="12.75" customHeight="1">
      <c r="B32" s="40"/>
      <c r="C32" s="753"/>
      <c r="D32" s="116"/>
      <c r="E32" s="754"/>
      <c r="F32" s="755"/>
      <c r="G32" s="116"/>
      <c r="H32" s="116"/>
      <c r="I32" s="116"/>
      <c r="J32" s="116"/>
      <c r="K32" s="116"/>
      <c r="L32" s="116"/>
      <c r="M32" s="116"/>
      <c r="N32" s="116"/>
      <c r="O32" s="116"/>
      <c r="P32" s="756">
        <f t="shared" si="0"/>
        <v>0</v>
      </c>
      <c r="Q32" s="42"/>
    </row>
    <row r="33" spans="2:17" ht="12.75" customHeight="1">
      <c r="B33" s="40"/>
      <c r="C33" s="753"/>
      <c r="D33" s="116"/>
      <c r="E33" s="754"/>
      <c r="F33" s="755"/>
      <c r="G33" s="116"/>
      <c r="H33" s="116"/>
      <c r="I33" s="116"/>
      <c r="J33" s="116"/>
      <c r="K33" s="116"/>
      <c r="L33" s="116"/>
      <c r="M33" s="116"/>
      <c r="N33" s="116"/>
      <c r="O33" s="116"/>
      <c r="P33" s="756">
        <f t="shared" si="0"/>
        <v>0</v>
      </c>
      <c r="Q33" s="42"/>
    </row>
    <row r="34" spans="2:17" ht="12.75" customHeight="1">
      <c r="B34" s="40"/>
      <c r="C34" s="753"/>
      <c r="D34" s="116"/>
      <c r="E34" s="754"/>
      <c r="F34" s="755"/>
      <c r="G34" s="116"/>
      <c r="H34" s="116"/>
      <c r="I34" s="116"/>
      <c r="J34" s="116"/>
      <c r="K34" s="116"/>
      <c r="L34" s="116"/>
      <c r="M34" s="116"/>
      <c r="N34" s="116"/>
      <c r="O34" s="116"/>
      <c r="P34" s="756">
        <f t="shared" si="0"/>
        <v>0</v>
      </c>
      <c r="Q34" s="42"/>
    </row>
    <row r="35" spans="2:17" ht="12.75" customHeight="1">
      <c r="B35" s="40"/>
      <c r="C35" s="753"/>
      <c r="D35" s="116"/>
      <c r="E35" s="754"/>
      <c r="F35" s="755"/>
      <c r="G35" s="116"/>
      <c r="H35" s="116"/>
      <c r="I35" s="116"/>
      <c r="J35" s="116"/>
      <c r="K35" s="116"/>
      <c r="L35" s="116"/>
      <c r="M35" s="116"/>
      <c r="N35" s="116"/>
      <c r="O35" s="116"/>
      <c r="P35" s="756">
        <f t="shared" si="0"/>
        <v>0</v>
      </c>
      <c r="Q35" s="42"/>
    </row>
    <row r="36" spans="2:17" ht="12.75" customHeight="1">
      <c r="B36" s="40"/>
      <c r="C36" s="753"/>
      <c r="D36" s="116"/>
      <c r="E36" s="754"/>
      <c r="F36" s="755"/>
      <c r="G36" s="116"/>
      <c r="H36" s="116"/>
      <c r="I36" s="116"/>
      <c r="J36" s="116"/>
      <c r="K36" s="116"/>
      <c r="L36" s="116"/>
      <c r="M36" s="116"/>
      <c r="N36" s="116"/>
      <c r="O36" s="116"/>
      <c r="P36" s="756">
        <f t="shared" si="0"/>
        <v>0</v>
      </c>
      <c r="Q36" s="42"/>
    </row>
    <row r="37" spans="2:17" ht="12.75" customHeight="1">
      <c r="B37" s="40"/>
      <c r="C37" s="753"/>
      <c r="D37" s="116"/>
      <c r="E37" s="754"/>
      <c r="F37" s="755"/>
      <c r="G37" s="116"/>
      <c r="H37" s="116"/>
      <c r="I37" s="116"/>
      <c r="J37" s="116"/>
      <c r="K37" s="116"/>
      <c r="L37" s="116"/>
      <c r="M37" s="116"/>
      <c r="N37" s="116"/>
      <c r="O37" s="116"/>
      <c r="P37" s="756">
        <f t="shared" si="0"/>
        <v>0</v>
      </c>
      <c r="Q37" s="42"/>
    </row>
    <row r="38" spans="2:17" ht="12.75" customHeight="1">
      <c r="B38" s="40"/>
      <c r="C38" s="753"/>
      <c r="D38" s="116"/>
      <c r="E38" s="754"/>
      <c r="F38" s="755"/>
      <c r="G38" s="116"/>
      <c r="H38" s="116"/>
      <c r="I38" s="116"/>
      <c r="J38" s="116"/>
      <c r="K38" s="116"/>
      <c r="L38" s="116"/>
      <c r="M38" s="116"/>
      <c r="N38" s="116"/>
      <c r="O38" s="116"/>
      <c r="P38" s="756">
        <f t="shared" si="0"/>
        <v>0</v>
      </c>
      <c r="Q38" s="42"/>
    </row>
    <row r="39" spans="2:17" ht="12.75" customHeight="1">
      <c r="B39" s="40"/>
      <c r="C39" s="753"/>
      <c r="D39" s="116"/>
      <c r="E39" s="754"/>
      <c r="F39" s="755"/>
      <c r="G39" s="116"/>
      <c r="H39" s="116"/>
      <c r="I39" s="116"/>
      <c r="J39" s="116"/>
      <c r="K39" s="116"/>
      <c r="L39" s="116"/>
      <c r="M39" s="116"/>
      <c r="N39" s="116"/>
      <c r="O39" s="116"/>
      <c r="P39" s="756">
        <f t="shared" si="0"/>
        <v>0</v>
      </c>
      <c r="Q39" s="42"/>
    </row>
    <row r="40" spans="2:17" ht="12.75" customHeight="1">
      <c r="B40" s="40"/>
      <c r="C40" s="753"/>
      <c r="D40" s="116"/>
      <c r="E40" s="754"/>
      <c r="F40" s="755"/>
      <c r="G40" s="116"/>
      <c r="H40" s="116"/>
      <c r="I40" s="116"/>
      <c r="J40" s="116"/>
      <c r="K40" s="116"/>
      <c r="L40" s="116"/>
      <c r="M40" s="116"/>
      <c r="N40" s="116"/>
      <c r="O40" s="116"/>
      <c r="P40" s="756">
        <f t="shared" si="0"/>
        <v>0</v>
      </c>
      <c r="Q40" s="42"/>
    </row>
    <row r="41" spans="2:17" ht="12.75" customHeight="1">
      <c r="B41" s="40"/>
      <c r="C41" s="753"/>
      <c r="D41" s="116"/>
      <c r="E41" s="754"/>
      <c r="F41" s="755"/>
      <c r="G41" s="116"/>
      <c r="H41" s="116"/>
      <c r="I41" s="116"/>
      <c r="J41" s="116"/>
      <c r="K41" s="116"/>
      <c r="L41" s="116"/>
      <c r="M41" s="116"/>
      <c r="N41" s="116"/>
      <c r="O41" s="116"/>
      <c r="P41" s="756">
        <f t="shared" si="0"/>
        <v>0</v>
      </c>
      <c r="Q41" s="42"/>
    </row>
    <row r="42" spans="2:17" ht="12.75" customHeight="1">
      <c r="B42" s="40"/>
      <c r="C42" s="753"/>
      <c r="D42" s="116"/>
      <c r="E42" s="754"/>
      <c r="F42" s="755"/>
      <c r="G42" s="116"/>
      <c r="H42" s="116"/>
      <c r="I42" s="116"/>
      <c r="J42" s="116"/>
      <c r="K42" s="116"/>
      <c r="L42" s="116"/>
      <c r="M42" s="116"/>
      <c r="N42" s="116"/>
      <c r="O42" s="116"/>
      <c r="P42" s="756">
        <f t="shared" si="0"/>
        <v>0</v>
      </c>
      <c r="Q42" s="42"/>
    </row>
    <row r="43" spans="2:17" ht="12.75" customHeight="1">
      <c r="B43" s="40"/>
      <c r="C43" s="753"/>
      <c r="D43" s="116"/>
      <c r="E43" s="754"/>
      <c r="F43" s="755"/>
      <c r="G43" s="116"/>
      <c r="H43" s="116"/>
      <c r="I43" s="116"/>
      <c r="J43" s="116"/>
      <c r="K43" s="116"/>
      <c r="L43" s="116"/>
      <c r="M43" s="116"/>
      <c r="N43" s="116"/>
      <c r="O43" s="116"/>
      <c r="P43" s="756">
        <f t="shared" si="0"/>
        <v>0</v>
      </c>
      <c r="Q43" s="42"/>
    </row>
    <row r="44" spans="2:17" ht="12.75" customHeight="1">
      <c r="B44" s="40"/>
      <c r="C44" s="753"/>
      <c r="D44" s="116"/>
      <c r="E44" s="754"/>
      <c r="F44" s="755"/>
      <c r="G44" s="116"/>
      <c r="H44" s="116"/>
      <c r="I44" s="116"/>
      <c r="J44" s="116"/>
      <c r="K44" s="116"/>
      <c r="L44" s="116"/>
      <c r="M44" s="116"/>
      <c r="N44" s="116"/>
      <c r="O44" s="116"/>
      <c r="P44" s="756">
        <f t="shared" si="0"/>
        <v>0</v>
      </c>
      <c r="Q44" s="42"/>
    </row>
    <row r="45" spans="2:17" ht="12.75" customHeight="1">
      <c r="B45" s="40"/>
      <c r="C45" s="753"/>
      <c r="D45" s="116"/>
      <c r="E45" s="754"/>
      <c r="F45" s="755"/>
      <c r="G45" s="116"/>
      <c r="H45" s="116"/>
      <c r="I45" s="116"/>
      <c r="J45" s="116"/>
      <c r="K45" s="116"/>
      <c r="L45" s="116"/>
      <c r="M45" s="116"/>
      <c r="N45" s="116"/>
      <c r="O45" s="116"/>
      <c r="P45" s="756">
        <f t="shared" si="0"/>
        <v>0</v>
      </c>
      <c r="Q45" s="42"/>
    </row>
    <row r="46" spans="2:17" ht="12.75" customHeight="1">
      <c r="B46" s="40"/>
      <c r="C46" s="753"/>
      <c r="D46" s="116"/>
      <c r="E46" s="754"/>
      <c r="F46" s="755"/>
      <c r="G46" s="116"/>
      <c r="H46" s="116"/>
      <c r="I46" s="116"/>
      <c r="J46" s="116"/>
      <c r="K46" s="116"/>
      <c r="L46" s="116"/>
      <c r="M46" s="116"/>
      <c r="N46" s="116"/>
      <c r="O46" s="116"/>
      <c r="P46" s="756">
        <f t="shared" si="0"/>
        <v>0</v>
      </c>
      <c r="Q46" s="42"/>
    </row>
    <row r="47" spans="2:17" ht="12.75" customHeight="1">
      <c r="B47" s="40"/>
      <c r="C47" s="753"/>
      <c r="D47" s="116"/>
      <c r="E47" s="754"/>
      <c r="F47" s="755"/>
      <c r="G47" s="116"/>
      <c r="H47" s="116"/>
      <c r="I47" s="116"/>
      <c r="J47" s="116"/>
      <c r="K47" s="116"/>
      <c r="L47" s="116"/>
      <c r="M47" s="116"/>
      <c r="N47" s="116"/>
      <c r="O47" s="116"/>
      <c r="P47" s="756">
        <f t="shared" si="0"/>
        <v>0</v>
      </c>
      <c r="Q47" s="42"/>
    </row>
    <row r="48" spans="2:17" ht="12.75" customHeight="1">
      <c r="B48" s="40"/>
      <c r="C48" s="753"/>
      <c r="D48" s="116"/>
      <c r="E48" s="754"/>
      <c r="F48" s="755"/>
      <c r="G48" s="116"/>
      <c r="H48" s="116"/>
      <c r="I48" s="116"/>
      <c r="J48" s="116"/>
      <c r="K48" s="116"/>
      <c r="L48" s="116"/>
      <c r="M48" s="116"/>
      <c r="N48" s="116"/>
      <c r="O48" s="116"/>
      <c r="P48" s="756">
        <f t="shared" si="0"/>
        <v>0</v>
      </c>
      <c r="Q48" s="42"/>
    </row>
    <row r="49" spans="2:17" ht="12.75" customHeight="1">
      <c r="B49" s="40"/>
      <c r="C49" s="753"/>
      <c r="D49" s="116"/>
      <c r="E49" s="754"/>
      <c r="F49" s="755"/>
      <c r="G49" s="116"/>
      <c r="H49" s="116"/>
      <c r="I49" s="116"/>
      <c r="J49" s="116"/>
      <c r="K49" s="116"/>
      <c r="L49" s="116"/>
      <c r="M49" s="116"/>
      <c r="N49" s="116"/>
      <c r="O49" s="116"/>
      <c r="P49" s="756">
        <f t="shared" si="0"/>
        <v>0</v>
      </c>
      <c r="Q49" s="42"/>
    </row>
    <row r="50" spans="2:17" ht="12.75" customHeight="1">
      <c r="B50" s="40"/>
      <c r="C50" s="753"/>
      <c r="D50" s="116"/>
      <c r="E50" s="754"/>
      <c r="F50" s="755"/>
      <c r="G50" s="116"/>
      <c r="H50" s="116"/>
      <c r="I50" s="116"/>
      <c r="J50" s="116"/>
      <c r="K50" s="116"/>
      <c r="L50" s="116"/>
      <c r="M50" s="116"/>
      <c r="N50" s="116"/>
      <c r="O50" s="116"/>
      <c r="P50" s="756">
        <f t="shared" si="0"/>
        <v>0</v>
      </c>
      <c r="Q50" s="42"/>
    </row>
    <row r="51" spans="2:17" ht="12.75" customHeight="1">
      <c r="B51" s="40"/>
      <c r="C51" s="753"/>
      <c r="D51" s="116"/>
      <c r="E51" s="754"/>
      <c r="F51" s="755"/>
      <c r="G51" s="116"/>
      <c r="H51" s="116"/>
      <c r="I51" s="116"/>
      <c r="J51" s="116"/>
      <c r="K51" s="116"/>
      <c r="L51" s="116"/>
      <c r="M51" s="116"/>
      <c r="N51" s="116"/>
      <c r="O51" s="116"/>
      <c r="P51" s="756">
        <f t="shared" si="0"/>
        <v>0</v>
      </c>
      <c r="Q51" s="42"/>
    </row>
    <row r="52" spans="2:17" ht="12.75" customHeight="1">
      <c r="B52" s="40"/>
      <c r="C52" s="753"/>
      <c r="D52" s="116"/>
      <c r="E52" s="754"/>
      <c r="F52" s="755"/>
      <c r="G52" s="116"/>
      <c r="H52" s="116"/>
      <c r="I52" s="116"/>
      <c r="J52" s="116"/>
      <c r="K52" s="116"/>
      <c r="L52" s="116"/>
      <c r="M52" s="116"/>
      <c r="N52" s="116"/>
      <c r="O52" s="116"/>
      <c r="P52" s="756">
        <f t="shared" si="0"/>
        <v>0</v>
      </c>
      <c r="Q52" s="42"/>
    </row>
    <row r="53" spans="2:17" ht="12.75" customHeight="1">
      <c r="B53" s="40"/>
      <c r="C53" s="753"/>
      <c r="D53" s="116"/>
      <c r="E53" s="754"/>
      <c r="F53" s="755"/>
      <c r="G53" s="116"/>
      <c r="H53" s="116"/>
      <c r="I53" s="116"/>
      <c r="J53" s="116"/>
      <c r="K53" s="116"/>
      <c r="L53" s="116"/>
      <c r="M53" s="116"/>
      <c r="N53" s="116"/>
      <c r="O53" s="116"/>
      <c r="P53" s="756">
        <f t="shared" si="0"/>
        <v>0</v>
      </c>
      <c r="Q53" s="42"/>
    </row>
    <row r="54" spans="2:17" ht="12.75" customHeight="1">
      <c r="B54" s="40"/>
      <c r="C54" s="753"/>
      <c r="D54" s="116"/>
      <c r="E54" s="754"/>
      <c r="F54" s="755"/>
      <c r="G54" s="116"/>
      <c r="H54" s="116"/>
      <c r="I54" s="116"/>
      <c r="J54" s="116"/>
      <c r="K54" s="116"/>
      <c r="L54" s="116"/>
      <c r="M54" s="116"/>
      <c r="N54" s="116"/>
      <c r="O54" s="116"/>
      <c r="P54" s="756">
        <f t="shared" si="0"/>
        <v>0</v>
      </c>
      <c r="Q54" s="42"/>
    </row>
    <row r="55" spans="2:17" ht="12.75" customHeight="1">
      <c r="B55" s="40"/>
      <c r="C55" s="753"/>
      <c r="D55" s="116"/>
      <c r="E55" s="754"/>
      <c r="F55" s="755"/>
      <c r="G55" s="116"/>
      <c r="H55" s="116"/>
      <c r="I55" s="116"/>
      <c r="J55" s="116"/>
      <c r="K55" s="116"/>
      <c r="L55" s="116"/>
      <c r="M55" s="116"/>
      <c r="N55" s="116"/>
      <c r="O55" s="116"/>
      <c r="P55" s="756">
        <f t="shared" si="0"/>
        <v>0</v>
      </c>
      <c r="Q55" s="42"/>
    </row>
    <row r="56" spans="2:17" ht="12.75" customHeight="1">
      <c r="B56" s="40"/>
      <c r="C56" s="753"/>
      <c r="D56" s="116"/>
      <c r="E56" s="754"/>
      <c r="F56" s="755"/>
      <c r="G56" s="116"/>
      <c r="H56" s="116"/>
      <c r="I56" s="116"/>
      <c r="J56" s="116"/>
      <c r="K56" s="116"/>
      <c r="L56" s="116"/>
      <c r="M56" s="116"/>
      <c r="N56" s="116"/>
      <c r="O56" s="116"/>
      <c r="P56" s="756">
        <f t="shared" si="0"/>
        <v>0</v>
      </c>
      <c r="Q56" s="42"/>
    </row>
    <row r="57" spans="2:17" ht="12.75" customHeight="1">
      <c r="B57" s="40"/>
      <c r="C57" s="753"/>
      <c r="D57" s="116"/>
      <c r="E57" s="754"/>
      <c r="F57" s="755"/>
      <c r="G57" s="116"/>
      <c r="H57" s="116"/>
      <c r="I57" s="116"/>
      <c r="J57" s="116"/>
      <c r="K57" s="116"/>
      <c r="L57" s="116"/>
      <c r="M57" s="116"/>
      <c r="N57" s="116"/>
      <c r="O57" s="116"/>
      <c r="P57" s="756">
        <f t="shared" si="0"/>
        <v>0</v>
      </c>
      <c r="Q57" s="42"/>
    </row>
    <row r="58" spans="2:17" ht="12.75" customHeight="1">
      <c r="B58" s="40"/>
      <c r="C58" s="753"/>
      <c r="D58" s="116"/>
      <c r="E58" s="754"/>
      <c r="F58" s="755"/>
      <c r="G58" s="116"/>
      <c r="H58" s="116"/>
      <c r="I58" s="116"/>
      <c r="J58" s="116"/>
      <c r="K58" s="116"/>
      <c r="L58" s="116"/>
      <c r="M58" s="116"/>
      <c r="N58" s="116"/>
      <c r="O58" s="116"/>
      <c r="P58" s="756">
        <f t="shared" si="0"/>
        <v>0</v>
      </c>
      <c r="Q58" s="42"/>
    </row>
    <row r="59" spans="2:17" ht="12.75" customHeight="1">
      <c r="B59" s="40"/>
      <c r="C59" s="753"/>
      <c r="D59" s="116"/>
      <c r="E59" s="754"/>
      <c r="F59" s="755"/>
      <c r="G59" s="116"/>
      <c r="H59" s="116"/>
      <c r="I59" s="116"/>
      <c r="J59" s="116"/>
      <c r="K59" s="116"/>
      <c r="L59" s="116"/>
      <c r="M59" s="116"/>
      <c r="N59" s="116"/>
      <c r="O59" s="116"/>
      <c r="P59" s="756">
        <f t="shared" si="0"/>
        <v>0</v>
      </c>
      <c r="Q59" s="42"/>
    </row>
    <row r="60" spans="2:17" ht="12.75" customHeight="1">
      <c r="B60" s="40"/>
      <c r="C60" s="753"/>
      <c r="D60" s="116"/>
      <c r="E60" s="754"/>
      <c r="F60" s="755"/>
      <c r="G60" s="116"/>
      <c r="H60" s="116"/>
      <c r="I60" s="116"/>
      <c r="J60" s="116"/>
      <c r="K60" s="116"/>
      <c r="L60" s="116"/>
      <c r="M60" s="116"/>
      <c r="N60" s="116"/>
      <c r="O60" s="116"/>
      <c r="P60" s="756">
        <f t="shared" si="0"/>
        <v>0</v>
      </c>
      <c r="Q60" s="42"/>
    </row>
    <row r="61" spans="2:17" ht="12.75" customHeight="1">
      <c r="B61" s="40"/>
      <c r="C61" s="753"/>
      <c r="D61" s="116"/>
      <c r="E61" s="754"/>
      <c r="F61" s="755"/>
      <c r="G61" s="116"/>
      <c r="H61" s="116"/>
      <c r="I61" s="116"/>
      <c r="J61" s="116"/>
      <c r="K61" s="116"/>
      <c r="L61" s="116"/>
      <c r="M61" s="116"/>
      <c r="N61" s="116"/>
      <c r="O61" s="116"/>
      <c r="P61" s="756">
        <f t="shared" si="0"/>
        <v>0</v>
      </c>
      <c r="Q61" s="42"/>
    </row>
    <row r="62" spans="2:17" ht="12.75" customHeight="1">
      <c r="B62" s="40"/>
      <c r="C62" s="753"/>
      <c r="D62" s="116"/>
      <c r="E62" s="754"/>
      <c r="F62" s="755"/>
      <c r="G62" s="116"/>
      <c r="H62" s="116"/>
      <c r="I62" s="116"/>
      <c r="J62" s="116"/>
      <c r="K62" s="116"/>
      <c r="L62" s="116"/>
      <c r="M62" s="116"/>
      <c r="N62" s="116"/>
      <c r="O62" s="116"/>
      <c r="P62" s="756">
        <f t="shared" si="0"/>
        <v>0</v>
      </c>
      <c r="Q62" s="42"/>
    </row>
    <row r="63" spans="2:17" ht="12.75" customHeight="1">
      <c r="B63" s="40"/>
      <c r="C63" s="753"/>
      <c r="D63" s="116"/>
      <c r="E63" s="754"/>
      <c r="F63" s="755"/>
      <c r="G63" s="116"/>
      <c r="H63" s="116"/>
      <c r="I63" s="116"/>
      <c r="J63" s="116"/>
      <c r="K63" s="116"/>
      <c r="L63" s="116"/>
      <c r="M63" s="116"/>
      <c r="N63" s="116"/>
      <c r="O63" s="116"/>
      <c r="P63" s="756">
        <f t="shared" si="0"/>
        <v>0</v>
      </c>
      <c r="Q63" s="42"/>
    </row>
    <row r="64" spans="2:17" ht="12.75" customHeight="1">
      <c r="B64" s="40"/>
      <c r="C64" s="753"/>
      <c r="D64" s="116"/>
      <c r="E64" s="754"/>
      <c r="F64" s="755"/>
      <c r="G64" s="116"/>
      <c r="H64" s="116"/>
      <c r="I64" s="116"/>
      <c r="J64" s="116"/>
      <c r="K64" s="116"/>
      <c r="L64" s="116"/>
      <c r="M64" s="116"/>
      <c r="N64" s="116"/>
      <c r="O64" s="116"/>
      <c r="P64" s="756">
        <f t="shared" si="0"/>
        <v>0</v>
      </c>
      <c r="Q64" s="42"/>
    </row>
    <row r="65" spans="2:17" ht="12.75" customHeight="1">
      <c r="B65" s="40"/>
      <c r="C65" s="753"/>
      <c r="D65" s="116"/>
      <c r="E65" s="754"/>
      <c r="F65" s="755"/>
      <c r="G65" s="116"/>
      <c r="H65" s="116"/>
      <c r="I65" s="116"/>
      <c r="J65" s="116"/>
      <c r="K65" s="116"/>
      <c r="L65" s="116"/>
      <c r="M65" s="116"/>
      <c r="N65" s="116"/>
      <c r="O65" s="116"/>
      <c r="P65" s="756">
        <f t="shared" si="0"/>
        <v>0</v>
      </c>
      <c r="Q65" s="42"/>
    </row>
    <row r="66" spans="2:17" ht="12.75" customHeight="1">
      <c r="B66" s="40"/>
      <c r="C66" s="753"/>
      <c r="D66" s="116"/>
      <c r="E66" s="754"/>
      <c r="F66" s="755"/>
      <c r="G66" s="116"/>
      <c r="H66" s="116"/>
      <c r="I66" s="116"/>
      <c r="J66" s="116"/>
      <c r="K66" s="116"/>
      <c r="L66" s="116"/>
      <c r="M66" s="116"/>
      <c r="N66" s="116"/>
      <c r="O66" s="116"/>
      <c r="P66" s="756">
        <f t="shared" si="0"/>
        <v>0</v>
      </c>
      <c r="Q66" s="42"/>
    </row>
    <row r="67" spans="2:17" ht="12.75" customHeight="1">
      <c r="B67" s="40"/>
      <c r="C67" s="753"/>
      <c r="D67" s="116"/>
      <c r="E67" s="754"/>
      <c r="F67" s="755"/>
      <c r="G67" s="116"/>
      <c r="H67" s="116"/>
      <c r="I67" s="116"/>
      <c r="J67" s="116"/>
      <c r="K67" s="116"/>
      <c r="L67" s="116"/>
      <c r="M67" s="116"/>
      <c r="N67" s="116"/>
      <c r="O67" s="116"/>
      <c r="P67" s="756">
        <f t="shared" si="0"/>
        <v>0</v>
      </c>
      <c r="Q67" s="42"/>
    </row>
    <row r="68" spans="2:17" ht="12.75" customHeight="1">
      <c r="B68" s="40"/>
      <c r="C68" s="753"/>
      <c r="D68" s="116"/>
      <c r="E68" s="754"/>
      <c r="F68" s="755"/>
      <c r="G68" s="116"/>
      <c r="H68" s="116"/>
      <c r="I68" s="116"/>
      <c r="J68" s="116"/>
      <c r="K68" s="116"/>
      <c r="L68" s="116"/>
      <c r="M68" s="116"/>
      <c r="N68" s="116"/>
      <c r="O68" s="116"/>
      <c r="P68" s="756">
        <f t="shared" si="0"/>
        <v>0</v>
      </c>
      <c r="Q68" s="42"/>
    </row>
    <row r="69" spans="2:17" ht="12.75" customHeight="1">
      <c r="B69" s="40"/>
      <c r="C69" s="753"/>
      <c r="D69" s="116"/>
      <c r="E69" s="754"/>
      <c r="F69" s="755"/>
      <c r="G69" s="116"/>
      <c r="H69" s="116"/>
      <c r="I69" s="116"/>
      <c r="J69" s="116"/>
      <c r="K69" s="116"/>
      <c r="L69" s="116"/>
      <c r="M69" s="116"/>
      <c r="N69" s="116"/>
      <c r="O69" s="116"/>
      <c r="P69" s="756">
        <f t="shared" si="0"/>
        <v>0</v>
      </c>
      <c r="Q69" s="42"/>
    </row>
    <row r="70" spans="2:17" ht="12.75" customHeight="1">
      <c r="B70" s="40"/>
      <c r="C70" s="753"/>
      <c r="D70" s="116"/>
      <c r="E70" s="754"/>
      <c r="F70" s="755"/>
      <c r="G70" s="116"/>
      <c r="H70" s="116"/>
      <c r="I70" s="116"/>
      <c r="J70" s="116"/>
      <c r="K70" s="116"/>
      <c r="L70" s="116"/>
      <c r="M70" s="116"/>
      <c r="N70" s="116"/>
      <c r="O70" s="116"/>
      <c r="P70" s="756">
        <f t="shared" si="0"/>
        <v>0</v>
      </c>
      <c r="Q70" s="42"/>
    </row>
    <row r="71" spans="2:17" ht="12.75" customHeight="1">
      <c r="B71" s="40"/>
      <c r="C71" s="753"/>
      <c r="D71" s="116"/>
      <c r="E71" s="754"/>
      <c r="F71" s="755"/>
      <c r="G71" s="116"/>
      <c r="H71" s="116"/>
      <c r="I71" s="116"/>
      <c r="J71" s="116"/>
      <c r="K71" s="116"/>
      <c r="L71" s="116"/>
      <c r="M71" s="116"/>
      <c r="N71" s="116"/>
      <c r="O71" s="116"/>
      <c r="P71" s="756">
        <f t="shared" si="0"/>
        <v>0</v>
      </c>
      <c r="Q71" s="42"/>
    </row>
    <row r="72" spans="2:17" ht="12.75" customHeight="1">
      <c r="B72" s="40"/>
      <c r="C72" s="753"/>
      <c r="D72" s="116"/>
      <c r="E72" s="754"/>
      <c r="F72" s="755"/>
      <c r="G72" s="116"/>
      <c r="H72" s="116"/>
      <c r="I72" s="116"/>
      <c r="J72" s="116"/>
      <c r="K72" s="116"/>
      <c r="L72" s="116"/>
      <c r="M72" s="116"/>
      <c r="N72" s="116"/>
      <c r="O72" s="116"/>
      <c r="P72" s="756">
        <f t="shared" si="0"/>
        <v>0</v>
      </c>
      <c r="Q72" s="42"/>
    </row>
    <row r="73" spans="2:17" ht="12.75" customHeight="1">
      <c r="B73" s="40"/>
      <c r="C73" s="753"/>
      <c r="D73" s="116"/>
      <c r="E73" s="754"/>
      <c r="F73" s="755"/>
      <c r="G73" s="116"/>
      <c r="H73" s="116"/>
      <c r="I73" s="116"/>
      <c r="J73" s="116"/>
      <c r="K73" s="116"/>
      <c r="L73" s="116"/>
      <c r="M73" s="116"/>
      <c r="N73" s="116"/>
      <c r="O73" s="116"/>
      <c r="P73" s="756">
        <f t="shared" si="0"/>
        <v>0</v>
      </c>
      <c r="Q73" s="42"/>
    </row>
    <row r="74" spans="2:17" ht="12.75" customHeight="1">
      <c r="B74" s="40"/>
      <c r="C74" s="753"/>
      <c r="D74" s="116"/>
      <c r="E74" s="754"/>
      <c r="F74" s="755"/>
      <c r="G74" s="116"/>
      <c r="H74" s="116"/>
      <c r="I74" s="116"/>
      <c r="J74" s="116"/>
      <c r="K74" s="116"/>
      <c r="L74" s="116"/>
      <c r="M74" s="116"/>
      <c r="N74" s="116"/>
      <c r="O74" s="116"/>
      <c r="P74" s="756">
        <f t="shared" si="0"/>
        <v>0</v>
      </c>
      <c r="Q74" s="42"/>
    </row>
    <row r="75" spans="2:17" ht="12.75" customHeight="1">
      <c r="B75" s="40"/>
      <c r="C75" s="753"/>
      <c r="D75" s="116"/>
      <c r="E75" s="754"/>
      <c r="F75" s="755"/>
      <c r="G75" s="116"/>
      <c r="H75" s="116"/>
      <c r="I75" s="116"/>
      <c r="J75" s="116"/>
      <c r="K75" s="116"/>
      <c r="L75" s="116"/>
      <c r="M75" s="116"/>
      <c r="N75" s="116"/>
      <c r="O75" s="116"/>
      <c r="P75" s="756">
        <f t="shared" si="0"/>
        <v>0</v>
      </c>
      <c r="Q75" s="42"/>
    </row>
    <row r="76" spans="2:17" ht="12.75" customHeight="1">
      <c r="B76" s="40"/>
      <c r="C76" s="753"/>
      <c r="D76" s="116"/>
      <c r="E76" s="754"/>
      <c r="F76" s="755"/>
      <c r="G76" s="116"/>
      <c r="H76" s="116"/>
      <c r="I76" s="116"/>
      <c r="J76" s="116"/>
      <c r="K76" s="116"/>
      <c r="L76" s="116"/>
      <c r="M76" s="116"/>
      <c r="N76" s="116"/>
      <c r="O76" s="116"/>
      <c r="P76" s="756">
        <f t="shared" si="0"/>
        <v>0</v>
      </c>
      <c r="Q76" s="42"/>
    </row>
    <row r="77" spans="2:17" ht="12.75" customHeight="1">
      <c r="B77" s="40"/>
      <c r="C77" s="753"/>
      <c r="D77" s="116"/>
      <c r="E77" s="754"/>
      <c r="F77" s="755"/>
      <c r="G77" s="116"/>
      <c r="H77" s="116"/>
      <c r="I77" s="116"/>
      <c r="J77" s="116"/>
      <c r="K77" s="116"/>
      <c r="L77" s="116"/>
      <c r="M77" s="116"/>
      <c r="N77" s="116"/>
      <c r="O77" s="116"/>
      <c r="P77" s="756">
        <f t="shared" si="0"/>
        <v>0</v>
      </c>
      <c r="Q77" s="42"/>
    </row>
    <row r="78" spans="2:17" ht="12.75" customHeight="1">
      <c r="B78" s="40"/>
      <c r="C78" s="753"/>
      <c r="D78" s="116"/>
      <c r="E78" s="754"/>
      <c r="F78" s="755"/>
      <c r="G78" s="116"/>
      <c r="H78" s="116"/>
      <c r="I78" s="116"/>
      <c r="J78" s="116"/>
      <c r="K78" s="116"/>
      <c r="L78" s="116"/>
      <c r="M78" s="116"/>
      <c r="N78" s="116"/>
      <c r="O78" s="116"/>
      <c r="P78" s="756">
        <f t="shared" si="0"/>
        <v>0</v>
      </c>
      <c r="Q78" s="42"/>
    </row>
    <row r="79" spans="2:17" ht="12.75" customHeight="1">
      <c r="B79" s="40"/>
      <c r="C79" s="753"/>
      <c r="D79" s="116"/>
      <c r="E79" s="754"/>
      <c r="F79" s="755"/>
      <c r="G79" s="116"/>
      <c r="H79" s="116"/>
      <c r="I79" s="116"/>
      <c r="J79" s="116"/>
      <c r="K79" s="116"/>
      <c r="L79" s="116"/>
      <c r="M79" s="116"/>
      <c r="N79" s="116"/>
      <c r="O79" s="116"/>
      <c r="P79" s="756">
        <f t="shared" si="0"/>
        <v>0</v>
      </c>
      <c r="Q79" s="42"/>
    </row>
    <row r="80" spans="2:17" ht="12.75" customHeight="1">
      <c r="B80" s="40"/>
      <c r="C80" s="753"/>
      <c r="D80" s="116"/>
      <c r="E80" s="754"/>
      <c r="F80" s="755"/>
      <c r="G80" s="116"/>
      <c r="H80" s="116"/>
      <c r="I80" s="116"/>
      <c r="J80" s="116"/>
      <c r="K80" s="116"/>
      <c r="L80" s="116"/>
      <c r="M80" s="116"/>
      <c r="N80" s="116"/>
      <c r="O80" s="116"/>
      <c r="P80" s="756">
        <f t="shared" si="0"/>
        <v>0</v>
      </c>
      <c r="Q80" s="42"/>
    </row>
    <row r="81" spans="2:17" ht="12.75" customHeight="1">
      <c r="B81" s="40"/>
      <c r="C81" s="753"/>
      <c r="D81" s="116"/>
      <c r="E81" s="754"/>
      <c r="F81" s="755"/>
      <c r="G81" s="116"/>
      <c r="H81" s="116"/>
      <c r="I81" s="116"/>
      <c r="J81" s="116"/>
      <c r="K81" s="116"/>
      <c r="L81" s="116"/>
      <c r="M81" s="116"/>
      <c r="N81" s="116"/>
      <c r="O81" s="116"/>
      <c r="P81" s="756">
        <f t="shared" si="0"/>
        <v>0</v>
      </c>
      <c r="Q81" s="42"/>
    </row>
    <row r="82" spans="2:17" ht="12.75" customHeight="1">
      <c r="B82" s="40"/>
      <c r="C82" s="753"/>
      <c r="D82" s="116"/>
      <c r="E82" s="754"/>
      <c r="F82" s="755"/>
      <c r="G82" s="116"/>
      <c r="H82" s="116"/>
      <c r="I82" s="116"/>
      <c r="J82" s="116"/>
      <c r="K82" s="116"/>
      <c r="L82" s="116"/>
      <c r="M82" s="116"/>
      <c r="N82" s="116"/>
      <c r="O82" s="116"/>
      <c r="P82" s="756">
        <f t="shared" si="0"/>
        <v>0</v>
      </c>
      <c r="Q82" s="42"/>
    </row>
    <row r="83" spans="2:17" ht="12.75" customHeight="1">
      <c r="B83" s="40"/>
      <c r="C83" s="753"/>
      <c r="D83" s="116"/>
      <c r="E83" s="754"/>
      <c r="F83" s="755"/>
      <c r="G83" s="116"/>
      <c r="H83" s="116"/>
      <c r="I83" s="116"/>
      <c r="J83" s="116"/>
      <c r="K83" s="116"/>
      <c r="L83" s="116"/>
      <c r="M83" s="116"/>
      <c r="N83" s="116"/>
      <c r="O83" s="116"/>
      <c r="P83" s="756">
        <f t="shared" si="0"/>
        <v>0</v>
      </c>
      <c r="Q83" s="42"/>
    </row>
    <row r="84" spans="2:17" ht="12.75" customHeight="1">
      <c r="B84" s="40"/>
      <c r="C84" s="753"/>
      <c r="D84" s="116"/>
      <c r="E84" s="754"/>
      <c r="F84" s="755"/>
      <c r="G84" s="116"/>
      <c r="H84" s="116"/>
      <c r="I84" s="116"/>
      <c r="J84" s="116"/>
      <c r="K84" s="116"/>
      <c r="L84" s="116"/>
      <c r="M84" s="116"/>
      <c r="N84" s="116"/>
      <c r="O84" s="116"/>
      <c r="P84" s="756">
        <f t="shared" si="0"/>
        <v>0</v>
      </c>
      <c r="Q84" s="42"/>
    </row>
    <row r="85" spans="2:17" ht="12.75" customHeight="1">
      <c r="B85" s="40"/>
      <c r="C85" s="753"/>
      <c r="D85" s="116"/>
      <c r="E85" s="754"/>
      <c r="F85" s="755"/>
      <c r="G85" s="116"/>
      <c r="H85" s="116"/>
      <c r="I85" s="116"/>
      <c r="J85" s="116"/>
      <c r="K85" s="116"/>
      <c r="L85" s="116"/>
      <c r="M85" s="116"/>
      <c r="N85" s="116"/>
      <c r="O85" s="116"/>
      <c r="P85" s="756">
        <f t="shared" si="0"/>
        <v>0</v>
      </c>
      <c r="Q85" s="42"/>
    </row>
    <row r="86" spans="2:17" ht="12.75" customHeight="1">
      <c r="B86" s="40"/>
      <c r="C86" s="753"/>
      <c r="D86" s="116"/>
      <c r="E86" s="754"/>
      <c r="F86" s="755"/>
      <c r="G86" s="116"/>
      <c r="H86" s="116"/>
      <c r="I86" s="116"/>
      <c r="J86" s="116"/>
      <c r="K86" s="116"/>
      <c r="L86" s="116"/>
      <c r="M86" s="116"/>
      <c r="N86" s="116"/>
      <c r="O86" s="116"/>
      <c r="P86" s="756">
        <f t="shared" si="0"/>
        <v>0</v>
      </c>
      <c r="Q86" s="42"/>
    </row>
    <row r="87" spans="2:17" ht="12.75" customHeight="1">
      <c r="B87" s="40"/>
      <c r="C87" s="753"/>
      <c r="D87" s="116"/>
      <c r="E87" s="754"/>
      <c r="F87" s="755"/>
      <c r="G87" s="116"/>
      <c r="H87" s="116"/>
      <c r="I87" s="116"/>
      <c r="J87" s="116"/>
      <c r="K87" s="116"/>
      <c r="L87" s="116"/>
      <c r="M87" s="116"/>
      <c r="N87" s="116"/>
      <c r="O87" s="116"/>
      <c r="P87" s="756">
        <f t="shared" si="0"/>
        <v>0</v>
      </c>
      <c r="Q87" s="42"/>
    </row>
    <row r="88" spans="2:17" ht="12.75" customHeight="1">
      <c r="B88" s="40"/>
      <c r="C88" s="753"/>
      <c r="D88" s="116"/>
      <c r="E88" s="754"/>
      <c r="F88" s="755"/>
      <c r="G88" s="116"/>
      <c r="H88" s="116"/>
      <c r="I88" s="116"/>
      <c r="J88" s="116"/>
      <c r="K88" s="116"/>
      <c r="L88" s="116"/>
      <c r="M88" s="116"/>
      <c r="N88" s="116"/>
      <c r="O88" s="116"/>
      <c r="P88" s="756">
        <f t="shared" si="0"/>
        <v>0</v>
      </c>
      <c r="Q88" s="42"/>
    </row>
    <row r="89" spans="2:17" ht="12.75" customHeight="1">
      <c r="B89" s="40"/>
      <c r="C89" s="753"/>
      <c r="D89" s="116"/>
      <c r="E89" s="754"/>
      <c r="F89" s="755"/>
      <c r="G89" s="116"/>
      <c r="H89" s="116"/>
      <c r="I89" s="116"/>
      <c r="J89" s="116"/>
      <c r="K89" s="116"/>
      <c r="L89" s="116"/>
      <c r="M89" s="116"/>
      <c r="N89" s="116"/>
      <c r="O89" s="116"/>
      <c r="P89" s="756">
        <f t="shared" si="0"/>
        <v>0</v>
      </c>
      <c r="Q89" s="42"/>
    </row>
    <row r="90" spans="2:17" ht="12.75" customHeight="1">
      <c r="B90" s="40"/>
      <c r="C90" s="753"/>
      <c r="D90" s="116"/>
      <c r="E90" s="754"/>
      <c r="F90" s="755"/>
      <c r="G90" s="116"/>
      <c r="H90" s="116"/>
      <c r="I90" s="116"/>
      <c r="J90" s="116"/>
      <c r="K90" s="116"/>
      <c r="L90" s="116"/>
      <c r="M90" s="116"/>
      <c r="N90" s="116"/>
      <c r="O90" s="116"/>
      <c r="P90" s="756">
        <f t="shared" si="0"/>
        <v>0</v>
      </c>
      <c r="Q90" s="42"/>
    </row>
    <row r="91" spans="2:17" ht="12.75" customHeight="1">
      <c r="B91" s="40"/>
      <c r="C91" s="753"/>
      <c r="D91" s="116"/>
      <c r="E91" s="754"/>
      <c r="F91" s="755"/>
      <c r="G91" s="116"/>
      <c r="H91" s="116"/>
      <c r="I91" s="116"/>
      <c r="J91" s="116"/>
      <c r="K91" s="116"/>
      <c r="L91" s="116"/>
      <c r="M91" s="116"/>
      <c r="N91" s="116"/>
      <c r="O91" s="116"/>
      <c r="P91" s="756">
        <f t="shared" si="0"/>
        <v>0</v>
      </c>
      <c r="Q91" s="42"/>
    </row>
    <row r="92" spans="2:17" ht="12.75" customHeight="1">
      <c r="B92" s="40"/>
      <c r="C92" s="753"/>
      <c r="D92" s="116"/>
      <c r="E92" s="754"/>
      <c r="F92" s="755"/>
      <c r="G92" s="116"/>
      <c r="H92" s="116"/>
      <c r="I92" s="116"/>
      <c r="J92" s="116"/>
      <c r="K92" s="116"/>
      <c r="L92" s="116"/>
      <c r="M92" s="116"/>
      <c r="N92" s="116"/>
      <c r="O92" s="116"/>
      <c r="P92" s="756">
        <f t="shared" si="0"/>
        <v>0</v>
      </c>
      <c r="Q92" s="42"/>
    </row>
    <row r="93" spans="2:17" ht="12.75" customHeight="1">
      <c r="B93" s="40"/>
      <c r="C93" s="753"/>
      <c r="D93" s="116"/>
      <c r="E93" s="754"/>
      <c r="F93" s="755"/>
      <c r="G93" s="116"/>
      <c r="H93" s="116"/>
      <c r="I93" s="116"/>
      <c r="J93" s="116"/>
      <c r="K93" s="116"/>
      <c r="L93" s="116"/>
      <c r="M93" s="116"/>
      <c r="N93" s="116"/>
      <c r="O93" s="116"/>
      <c r="P93" s="756">
        <f>N93-O93</f>
        <v>0</v>
      </c>
      <c r="Q93" s="42"/>
    </row>
    <row r="94" spans="2:17" ht="12.75" customHeight="1">
      <c r="B94" s="40"/>
      <c r="C94" s="753"/>
      <c r="D94" s="116"/>
      <c r="E94" s="754"/>
      <c r="F94" s="755"/>
      <c r="G94" s="116"/>
      <c r="H94" s="116"/>
      <c r="I94" s="116"/>
      <c r="J94" s="116"/>
      <c r="K94" s="116"/>
      <c r="L94" s="116"/>
      <c r="M94" s="116"/>
      <c r="N94" s="116"/>
      <c r="O94" s="116"/>
      <c r="P94" s="756">
        <f t="shared" si="0"/>
        <v>0</v>
      </c>
      <c r="Q94" s="42"/>
    </row>
    <row r="95" spans="2:17" ht="12.75" customHeight="1">
      <c r="B95" s="40"/>
      <c r="C95" s="753"/>
      <c r="D95" s="116"/>
      <c r="E95" s="754"/>
      <c r="F95" s="755"/>
      <c r="G95" s="116"/>
      <c r="H95" s="116"/>
      <c r="I95" s="116"/>
      <c r="J95" s="116"/>
      <c r="K95" s="116"/>
      <c r="L95" s="116"/>
      <c r="M95" s="116"/>
      <c r="N95" s="116"/>
      <c r="O95" s="116"/>
      <c r="P95" s="756">
        <f t="shared" ref="P95:P108" si="1">N95-O95</f>
        <v>0</v>
      </c>
      <c r="Q95" s="42"/>
    </row>
    <row r="96" spans="2:17" ht="12.75" customHeight="1">
      <c r="B96" s="40"/>
      <c r="C96" s="753"/>
      <c r="D96" s="116"/>
      <c r="E96" s="754"/>
      <c r="F96" s="755"/>
      <c r="G96" s="116"/>
      <c r="H96" s="116"/>
      <c r="I96" s="116"/>
      <c r="J96" s="116"/>
      <c r="K96" s="116"/>
      <c r="L96" s="116"/>
      <c r="M96" s="116"/>
      <c r="N96" s="116"/>
      <c r="O96" s="116"/>
      <c r="P96" s="756">
        <f t="shared" si="1"/>
        <v>0</v>
      </c>
      <c r="Q96" s="42"/>
    </row>
    <row r="97" spans="2:17" ht="12.75" customHeight="1">
      <c r="B97" s="40"/>
      <c r="C97" s="753"/>
      <c r="D97" s="116"/>
      <c r="E97" s="754"/>
      <c r="F97" s="755"/>
      <c r="G97" s="116"/>
      <c r="H97" s="116"/>
      <c r="I97" s="116"/>
      <c r="J97" s="116"/>
      <c r="K97" s="116"/>
      <c r="L97" s="116"/>
      <c r="M97" s="116"/>
      <c r="N97" s="116"/>
      <c r="O97" s="116"/>
      <c r="P97" s="756">
        <f t="shared" si="1"/>
        <v>0</v>
      </c>
      <c r="Q97" s="42"/>
    </row>
    <row r="98" spans="2:17" ht="12.75" customHeight="1">
      <c r="B98" s="40"/>
      <c r="C98" s="753"/>
      <c r="D98" s="116"/>
      <c r="E98" s="754"/>
      <c r="F98" s="755"/>
      <c r="G98" s="116"/>
      <c r="H98" s="116"/>
      <c r="I98" s="116"/>
      <c r="J98" s="116"/>
      <c r="K98" s="116"/>
      <c r="L98" s="116"/>
      <c r="M98" s="116"/>
      <c r="N98" s="116"/>
      <c r="O98" s="116"/>
      <c r="P98" s="756">
        <f t="shared" si="1"/>
        <v>0</v>
      </c>
      <c r="Q98" s="42"/>
    </row>
    <row r="99" spans="2:17" ht="12.75" customHeight="1">
      <c r="B99" s="40"/>
      <c r="C99" s="753"/>
      <c r="D99" s="116"/>
      <c r="E99" s="754"/>
      <c r="F99" s="755"/>
      <c r="G99" s="116"/>
      <c r="H99" s="116"/>
      <c r="I99" s="116"/>
      <c r="J99" s="116"/>
      <c r="K99" s="116"/>
      <c r="L99" s="116"/>
      <c r="M99" s="116"/>
      <c r="N99" s="116"/>
      <c r="O99" s="116"/>
      <c r="P99" s="756">
        <f t="shared" si="1"/>
        <v>0</v>
      </c>
      <c r="Q99" s="42"/>
    </row>
    <row r="100" spans="2:17" ht="12.75" customHeight="1">
      <c r="B100" s="40"/>
      <c r="C100" s="753"/>
      <c r="D100" s="116"/>
      <c r="E100" s="754"/>
      <c r="F100" s="755"/>
      <c r="G100" s="116"/>
      <c r="H100" s="116"/>
      <c r="I100" s="116"/>
      <c r="J100" s="116"/>
      <c r="K100" s="116"/>
      <c r="L100" s="116"/>
      <c r="M100" s="116"/>
      <c r="N100" s="116"/>
      <c r="O100" s="116"/>
      <c r="P100" s="756">
        <f t="shared" si="1"/>
        <v>0</v>
      </c>
      <c r="Q100" s="42"/>
    </row>
    <row r="101" spans="2:17" ht="12.75" customHeight="1">
      <c r="B101" s="40"/>
      <c r="C101" s="753"/>
      <c r="D101" s="116"/>
      <c r="E101" s="754"/>
      <c r="F101" s="755"/>
      <c r="G101" s="116"/>
      <c r="H101" s="116"/>
      <c r="I101" s="116"/>
      <c r="J101" s="116"/>
      <c r="K101" s="116"/>
      <c r="L101" s="116"/>
      <c r="M101" s="116"/>
      <c r="N101" s="116"/>
      <c r="O101" s="116"/>
      <c r="P101" s="756">
        <f t="shared" si="1"/>
        <v>0</v>
      </c>
      <c r="Q101" s="42"/>
    </row>
    <row r="102" spans="2:17" ht="12.75" customHeight="1">
      <c r="B102" s="40"/>
      <c r="C102" s="753"/>
      <c r="D102" s="116"/>
      <c r="E102" s="754"/>
      <c r="F102" s="755"/>
      <c r="G102" s="116"/>
      <c r="H102" s="116"/>
      <c r="I102" s="116"/>
      <c r="J102" s="116"/>
      <c r="K102" s="116"/>
      <c r="L102" s="116"/>
      <c r="M102" s="116"/>
      <c r="N102" s="116"/>
      <c r="O102" s="116"/>
      <c r="P102" s="756">
        <f t="shared" si="1"/>
        <v>0</v>
      </c>
      <c r="Q102" s="42"/>
    </row>
    <row r="103" spans="2:17" ht="12.75" customHeight="1">
      <c r="B103" s="40"/>
      <c r="C103" s="753"/>
      <c r="D103" s="116"/>
      <c r="E103" s="754"/>
      <c r="F103" s="755"/>
      <c r="G103" s="116"/>
      <c r="H103" s="116"/>
      <c r="I103" s="116"/>
      <c r="J103" s="116"/>
      <c r="K103" s="116"/>
      <c r="L103" s="116"/>
      <c r="M103" s="116"/>
      <c r="N103" s="116"/>
      <c r="O103" s="116"/>
      <c r="P103" s="756">
        <f t="shared" si="1"/>
        <v>0</v>
      </c>
      <c r="Q103" s="42"/>
    </row>
    <row r="104" spans="2:17" ht="12.75" customHeight="1">
      <c r="B104" s="40"/>
      <c r="C104" s="753"/>
      <c r="D104" s="116"/>
      <c r="E104" s="754"/>
      <c r="F104" s="755"/>
      <c r="G104" s="116"/>
      <c r="H104" s="116"/>
      <c r="I104" s="116"/>
      <c r="J104" s="116"/>
      <c r="K104" s="116"/>
      <c r="L104" s="116"/>
      <c r="M104" s="116"/>
      <c r="N104" s="116"/>
      <c r="O104" s="116"/>
      <c r="P104" s="756">
        <f t="shared" si="1"/>
        <v>0</v>
      </c>
      <c r="Q104" s="42"/>
    </row>
    <row r="105" spans="2:17" ht="12.75" customHeight="1">
      <c r="B105" s="40"/>
      <c r="C105" s="753"/>
      <c r="D105" s="116"/>
      <c r="E105" s="754"/>
      <c r="F105" s="755"/>
      <c r="G105" s="116"/>
      <c r="H105" s="116"/>
      <c r="I105" s="116"/>
      <c r="J105" s="116"/>
      <c r="K105" s="116"/>
      <c r="L105" s="116"/>
      <c r="M105" s="116"/>
      <c r="N105" s="116"/>
      <c r="O105" s="116"/>
      <c r="P105" s="756">
        <f t="shared" si="1"/>
        <v>0</v>
      </c>
      <c r="Q105" s="42"/>
    </row>
    <row r="106" spans="2:17" ht="12.75" customHeight="1">
      <c r="B106" s="40"/>
      <c r="C106" s="753"/>
      <c r="D106" s="116"/>
      <c r="E106" s="754"/>
      <c r="F106" s="755"/>
      <c r="G106" s="116"/>
      <c r="H106" s="116"/>
      <c r="I106" s="116"/>
      <c r="J106" s="116"/>
      <c r="K106" s="116"/>
      <c r="L106" s="116"/>
      <c r="M106" s="116"/>
      <c r="N106" s="116"/>
      <c r="O106" s="116"/>
      <c r="P106" s="756">
        <f t="shared" si="1"/>
        <v>0</v>
      </c>
      <c r="Q106" s="42"/>
    </row>
    <row r="107" spans="2:17" ht="12.75" customHeight="1">
      <c r="B107" s="40"/>
      <c r="C107" s="753"/>
      <c r="D107" s="116"/>
      <c r="E107" s="754"/>
      <c r="F107" s="755"/>
      <c r="G107" s="116"/>
      <c r="H107" s="116"/>
      <c r="I107" s="116"/>
      <c r="J107" s="116"/>
      <c r="K107" s="116"/>
      <c r="L107" s="116"/>
      <c r="M107" s="116"/>
      <c r="N107" s="116"/>
      <c r="O107" s="116"/>
      <c r="P107" s="756">
        <f t="shared" si="1"/>
        <v>0</v>
      </c>
      <c r="Q107" s="42"/>
    </row>
    <row r="108" spans="2:17" ht="12.75" customHeight="1">
      <c r="B108" s="40"/>
      <c r="C108" s="753"/>
      <c r="D108" s="116"/>
      <c r="E108" s="754"/>
      <c r="F108" s="755"/>
      <c r="G108" s="116"/>
      <c r="H108" s="116"/>
      <c r="I108" s="116"/>
      <c r="J108" s="116"/>
      <c r="K108" s="116"/>
      <c r="L108" s="116"/>
      <c r="M108" s="116"/>
      <c r="N108" s="116"/>
      <c r="O108" s="116"/>
      <c r="P108" s="756">
        <f t="shared" si="1"/>
        <v>0</v>
      </c>
      <c r="Q108" s="42"/>
    </row>
    <row r="109" spans="2:17" ht="12.75" customHeight="1">
      <c r="B109" s="40"/>
      <c r="C109" s="753"/>
      <c r="D109" s="116"/>
      <c r="E109" s="754"/>
      <c r="F109" s="755"/>
      <c r="G109" s="116"/>
      <c r="H109" s="116"/>
      <c r="I109" s="116"/>
      <c r="J109" s="116"/>
      <c r="K109" s="116"/>
      <c r="L109" s="116"/>
      <c r="M109" s="116"/>
      <c r="N109" s="116"/>
      <c r="O109" s="116"/>
      <c r="P109" s="756">
        <f t="shared" ref="P109:P132" si="2">N109-O109</f>
        <v>0</v>
      </c>
      <c r="Q109" s="42"/>
    </row>
    <row r="110" spans="2:17" ht="12.75" customHeight="1">
      <c r="B110" s="40"/>
      <c r="C110" s="753"/>
      <c r="D110" s="116"/>
      <c r="E110" s="754"/>
      <c r="F110" s="755"/>
      <c r="G110" s="116"/>
      <c r="H110" s="116"/>
      <c r="I110" s="116"/>
      <c r="J110" s="116"/>
      <c r="K110" s="116"/>
      <c r="L110" s="116"/>
      <c r="M110" s="116"/>
      <c r="N110" s="116"/>
      <c r="O110" s="116"/>
      <c r="P110" s="756">
        <f t="shared" si="2"/>
        <v>0</v>
      </c>
      <c r="Q110" s="42"/>
    </row>
    <row r="111" spans="2:17" ht="12.75" customHeight="1">
      <c r="B111" s="40"/>
      <c r="C111" s="753"/>
      <c r="D111" s="116"/>
      <c r="E111" s="754"/>
      <c r="F111" s="755"/>
      <c r="G111" s="116"/>
      <c r="H111" s="116"/>
      <c r="I111" s="116"/>
      <c r="J111" s="116"/>
      <c r="K111" s="116"/>
      <c r="L111" s="116"/>
      <c r="M111" s="116"/>
      <c r="N111" s="116"/>
      <c r="O111" s="116"/>
      <c r="P111" s="756">
        <f t="shared" si="2"/>
        <v>0</v>
      </c>
      <c r="Q111" s="42"/>
    </row>
    <row r="112" spans="2:17" ht="12.75" customHeight="1">
      <c r="B112" s="40"/>
      <c r="C112" s="753"/>
      <c r="D112" s="116"/>
      <c r="E112" s="754"/>
      <c r="F112" s="755"/>
      <c r="G112" s="116"/>
      <c r="H112" s="116"/>
      <c r="I112" s="116"/>
      <c r="J112" s="116"/>
      <c r="K112" s="116"/>
      <c r="L112" s="116"/>
      <c r="M112" s="116"/>
      <c r="N112" s="116"/>
      <c r="O112" s="116"/>
      <c r="P112" s="756">
        <f t="shared" si="2"/>
        <v>0</v>
      </c>
      <c r="Q112" s="42"/>
    </row>
    <row r="113" spans="2:17" ht="12.75" customHeight="1">
      <c r="B113" s="40"/>
      <c r="C113" s="753"/>
      <c r="D113" s="116"/>
      <c r="E113" s="754"/>
      <c r="F113" s="755"/>
      <c r="G113" s="116"/>
      <c r="H113" s="116"/>
      <c r="I113" s="116"/>
      <c r="J113" s="116"/>
      <c r="K113" s="116"/>
      <c r="L113" s="116"/>
      <c r="M113" s="116"/>
      <c r="N113" s="116"/>
      <c r="O113" s="116"/>
      <c r="P113" s="756">
        <f t="shared" si="2"/>
        <v>0</v>
      </c>
      <c r="Q113" s="42"/>
    </row>
    <row r="114" spans="2:17" ht="12.75" customHeight="1">
      <c r="B114" s="40"/>
      <c r="C114" s="753"/>
      <c r="D114" s="116"/>
      <c r="E114" s="754"/>
      <c r="F114" s="755"/>
      <c r="G114" s="116"/>
      <c r="H114" s="116"/>
      <c r="I114" s="116"/>
      <c r="J114" s="116"/>
      <c r="K114" s="116"/>
      <c r="L114" s="116"/>
      <c r="M114" s="116"/>
      <c r="N114" s="116"/>
      <c r="O114" s="116"/>
      <c r="P114" s="756">
        <f t="shared" si="2"/>
        <v>0</v>
      </c>
      <c r="Q114" s="42"/>
    </row>
    <row r="115" spans="2:17" ht="12.75" customHeight="1">
      <c r="B115" s="40"/>
      <c r="C115" s="753"/>
      <c r="D115" s="116"/>
      <c r="E115" s="754"/>
      <c r="F115" s="755"/>
      <c r="G115" s="116"/>
      <c r="H115" s="116"/>
      <c r="I115" s="116"/>
      <c r="J115" s="116"/>
      <c r="K115" s="116"/>
      <c r="L115" s="116"/>
      <c r="M115" s="116"/>
      <c r="N115" s="116"/>
      <c r="O115" s="116"/>
      <c r="P115" s="756">
        <f t="shared" si="2"/>
        <v>0</v>
      </c>
      <c r="Q115" s="42"/>
    </row>
    <row r="116" spans="2:17" ht="12.75" customHeight="1">
      <c r="B116" s="40"/>
      <c r="C116" s="753"/>
      <c r="D116" s="116"/>
      <c r="E116" s="754"/>
      <c r="F116" s="755"/>
      <c r="G116" s="116"/>
      <c r="H116" s="116"/>
      <c r="I116" s="116"/>
      <c r="J116" s="116"/>
      <c r="K116" s="116"/>
      <c r="L116" s="116"/>
      <c r="M116" s="116"/>
      <c r="N116" s="116"/>
      <c r="O116" s="116"/>
      <c r="P116" s="756">
        <f t="shared" si="2"/>
        <v>0</v>
      </c>
      <c r="Q116" s="42"/>
    </row>
    <row r="117" spans="2:17" ht="12.75" customHeight="1">
      <c r="B117" s="40"/>
      <c r="C117" s="753"/>
      <c r="D117" s="116"/>
      <c r="E117" s="754"/>
      <c r="F117" s="755"/>
      <c r="G117" s="116"/>
      <c r="H117" s="116"/>
      <c r="I117" s="116"/>
      <c r="J117" s="116"/>
      <c r="K117" s="116"/>
      <c r="L117" s="116"/>
      <c r="M117" s="116"/>
      <c r="N117" s="116"/>
      <c r="O117" s="116"/>
      <c r="P117" s="756">
        <f t="shared" si="2"/>
        <v>0</v>
      </c>
      <c r="Q117" s="42"/>
    </row>
    <row r="118" spans="2:17" ht="12.75" customHeight="1">
      <c r="B118" s="40"/>
      <c r="C118" s="753"/>
      <c r="D118" s="116"/>
      <c r="E118" s="754"/>
      <c r="F118" s="755"/>
      <c r="G118" s="116"/>
      <c r="H118" s="116"/>
      <c r="I118" s="116"/>
      <c r="J118" s="116"/>
      <c r="K118" s="116"/>
      <c r="L118" s="116"/>
      <c r="M118" s="116"/>
      <c r="N118" s="116"/>
      <c r="O118" s="116"/>
      <c r="P118" s="756">
        <f t="shared" si="2"/>
        <v>0</v>
      </c>
      <c r="Q118" s="42"/>
    </row>
    <row r="119" spans="2:17" ht="12.75" customHeight="1">
      <c r="B119" s="40"/>
      <c r="C119" s="753"/>
      <c r="D119" s="116"/>
      <c r="E119" s="754"/>
      <c r="F119" s="755"/>
      <c r="G119" s="116"/>
      <c r="H119" s="116"/>
      <c r="I119" s="116"/>
      <c r="J119" s="116"/>
      <c r="K119" s="116"/>
      <c r="L119" s="116"/>
      <c r="M119" s="116"/>
      <c r="N119" s="116"/>
      <c r="O119" s="116"/>
      <c r="P119" s="756">
        <f t="shared" si="2"/>
        <v>0</v>
      </c>
      <c r="Q119" s="42"/>
    </row>
    <row r="120" spans="2:17" ht="12.75" customHeight="1">
      <c r="B120" s="40"/>
      <c r="C120" s="757"/>
      <c r="D120" s="116"/>
      <c r="E120" s="754"/>
      <c r="F120" s="755"/>
      <c r="G120" s="116"/>
      <c r="H120" s="116"/>
      <c r="I120" s="116"/>
      <c r="J120" s="116"/>
      <c r="K120" s="116"/>
      <c r="L120" s="116"/>
      <c r="M120" s="116"/>
      <c r="N120" s="116"/>
      <c r="O120" s="116"/>
      <c r="P120" s="756">
        <f t="shared" si="2"/>
        <v>0</v>
      </c>
      <c r="Q120" s="42"/>
    </row>
    <row r="121" spans="2:17" ht="12.75" customHeight="1">
      <c r="B121" s="40"/>
      <c r="C121" s="753"/>
      <c r="D121" s="116"/>
      <c r="E121" s="754"/>
      <c r="F121" s="755"/>
      <c r="G121" s="116"/>
      <c r="H121" s="116"/>
      <c r="I121" s="116"/>
      <c r="J121" s="116"/>
      <c r="K121" s="116"/>
      <c r="L121" s="116"/>
      <c r="M121" s="116"/>
      <c r="N121" s="116"/>
      <c r="O121" s="116"/>
      <c r="P121" s="756">
        <f t="shared" si="2"/>
        <v>0</v>
      </c>
      <c r="Q121" s="42"/>
    </row>
    <row r="122" spans="2:17" ht="12.75" customHeight="1">
      <c r="B122" s="40"/>
      <c r="C122" s="753"/>
      <c r="D122" s="116"/>
      <c r="E122" s="754"/>
      <c r="F122" s="755"/>
      <c r="G122" s="116"/>
      <c r="H122" s="116"/>
      <c r="I122" s="116"/>
      <c r="J122" s="116"/>
      <c r="K122" s="116"/>
      <c r="L122" s="116"/>
      <c r="M122" s="116"/>
      <c r="N122" s="116"/>
      <c r="O122" s="116"/>
      <c r="P122" s="756">
        <f t="shared" si="2"/>
        <v>0</v>
      </c>
      <c r="Q122" s="42"/>
    </row>
    <row r="123" spans="2:17" ht="12.75" customHeight="1">
      <c r="B123" s="40"/>
      <c r="C123" s="753"/>
      <c r="D123" s="116"/>
      <c r="E123" s="754"/>
      <c r="F123" s="755"/>
      <c r="G123" s="116"/>
      <c r="H123" s="116"/>
      <c r="I123" s="116"/>
      <c r="J123" s="116"/>
      <c r="K123" s="116"/>
      <c r="L123" s="116"/>
      <c r="M123" s="116"/>
      <c r="N123" s="116"/>
      <c r="O123" s="116"/>
      <c r="P123" s="756">
        <f t="shared" si="2"/>
        <v>0</v>
      </c>
      <c r="Q123" s="42"/>
    </row>
    <row r="124" spans="2:17" ht="12.75" customHeight="1">
      <c r="B124" s="40"/>
      <c r="C124" s="753"/>
      <c r="D124" s="116"/>
      <c r="E124" s="754"/>
      <c r="F124" s="755"/>
      <c r="G124" s="116"/>
      <c r="H124" s="116"/>
      <c r="I124" s="116"/>
      <c r="J124" s="116"/>
      <c r="K124" s="116"/>
      <c r="L124" s="116"/>
      <c r="M124" s="116"/>
      <c r="N124" s="116"/>
      <c r="O124" s="116"/>
      <c r="P124" s="756">
        <f t="shared" si="2"/>
        <v>0</v>
      </c>
      <c r="Q124" s="42"/>
    </row>
    <row r="125" spans="2:17" ht="12.75" customHeight="1">
      <c r="B125" s="40"/>
      <c r="C125" s="753"/>
      <c r="D125" s="116"/>
      <c r="E125" s="754"/>
      <c r="F125" s="755"/>
      <c r="G125" s="116"/>
      <c r="H125" s="116"/>
      <c r="I125" s="116"/>
      <c r="J125" s="116"/>
      <c r="K125" s="116"/>
      <c r="L125" s="116"/>
      <c r="M125" s="116"/>
      <c r="N125" s="116"/>
      <c r="O125" s="116"/>
      <c r="P125" s="756">
        <f t="shared" si="2"/>
        <v>0</v>
      </c>
      <c r="Q125" s="42"/>
    </row>
    <row r="126" spans="2:17" ht="12.75" customHeight="1">
      <c r="B126" s="40"/>
      <c r="C126" s="753"/>
      <c r="D126" s="116"/>
      <c r="E126" s="754"/>
      <c r="F126" s="755"/>
      <c r="G126" s="116"/>
      <c r="H126" s="116"/>
      <c r="I126" s="116"/>
      <c r="J126" s="116"/>
      <c r="K126" s="116"/>
      <c r="L126" s="116"/>
      <c r="M126" s="116"/>
      <c r="N126" s="116"/>
      <c r="O126" s="116"/>
      <c r="P126" s="756">
        <f t="shared" si="2"/>
        <v>0</v>
      </c>
      <c r="Q126" s="42"/>
    </row>
    <row r="127" spans="2:17" ht="12.75" customHeight="1">
      <c r="B127" s="40"/>
      <c r="C127" s="753"/>
      <c r="D127" s="116"/>
      <c r="E127" s="754"/>
      <c r="F127" s="755"/>
      <c r="G127" s="116"/>
      <c r="H127" s="116"/>
      <c r="I127" s="116"/>
      <c r="J127" s="116"/>
      <c r="K127" s="116"/>
      <c r="L127" s="116"/>
      <c r="M127" s="116"/>
      <c r="N127" s="116"/>
      <c r="O127" s="116"/>
      <c r="P127" s="756">
        <f t="shared" si="2"/>
        <v>0</v>
      </c>
      <c r="Q127" s="42"/>
    </row>
    <row r="128" spans="2:17" ht="12.75" customHeight="1">
      <c r="B128" s="40"/>
      <c r="C128" s="753"/>
      <c r="D128" s="116"/>
      <c r="E128" s="754"/>
      <c r="F128" s="755"/>
      <c r="G128" s="116"/>
      <c r="H128" s="116"/>
      <c r="I128" s="116"/>
      <c r="J128" s="116"/>
      <c r="K128" s="116"/>
      <c r="L128" s="116"/>
      <c r="M128" s="116"/>
      <c r="N128" s="116"/>
      <c r="O128" s="116"/>
      <c r="P128" s="756">
        <f t="shared" si="2"/>
        <v>0</v>
      </c>
      <c r="Q128" s="42"/>
    </row>
    <row r="129" spans="2:17" ht="12.75" customHeight="1">
      <c r="B129" s="40"/>
      <c r="C129" s="753"/>
      <c r="D129" s="116"/>
      <c r="E129" s="754"/>
      <c r="F129" s="755"/>
      <c r="G129" s="116"/>
      <c r="H129" s="116"/>
      <c r="I129" s="116"/>
      <c r="J129" s="116"/>
      <c r="K129" s="116"/>
      <c r="L129" s="116"/>
      <c r="M129" s="116"/>
      <c r="N129" s="116"/>
      <c r="O129" s="116"/>
      <c r="P129" s="756">
        <f t="shared" si="2"/>
        <v>0</v>
      </c>
      <c r="Q129" s="42"/>
    </row>
    <row r="130" spans="2:17" ht="12.75" customHeight="1">
      <c r="B130" s="40"/>
      <c r="C130" s="753"/>
      <c r="D130" s="116"/>
      <c r="E130" s="754"/>
      <c r="F130" s="755"/>
      <c r="G130" s="116"/>
      <c r="H130" s="116"/>
      <c r="I130" s="116"/>
      <c r="J130" s="116"/>
      <c r="K130" s="116"/>
      <c r="L130" s="116"/>
      <c r="M130" s="116"/>
      <c r="N130" s="116"/>
      <c r="O130" s="116"/>
      <c r="P130" s="756">
        <f t="shared" si="2"/>
        <v>0</v>
      </c>
      <c r="Q130" s="42"/>
    </row>
    <row r="131" spans="2:17" ht="12.75" customHeight="1">
      <c r="B131" s="40"/>
      <c r="C131" s="753"/>
      <c r="D131" s="116"/>
      <c r="E131" s="754"/>
      <c r="F131" s="755"/>
      <c r="G131" s="116"/>
      <c r="H131" s="116"/>
      <c r="I131" s="116"/>
      <c r="J131" s="116"/>
      <c r="K131" s="116"/>
      <c r="L131" s="116"/>
      <c r="M131" s="116"/>
      <c r="N131" s="116"/>
      <c r="O131" s="116"/>
      <c r="P131" s="756">
        <f t="shared" si="2"/>
        <v>0</v>
      </c>
      <c r="Q131" s="42"/>
    </row>
    <row r="132" spans="2:17" ht="12.75" customHeight="1">
      <c r="B132" s="40"/>
      <c r="C132" s="753"/>
      <c r="D132" s="116"/>
      <c r="E132" s="754"/>
      <c r="F132" s="755"/>
      <c r="G132" s="116"/>
      <c r="H132" s="116"/>
      <c r="I132" s="116"/>
      <c r="J132" s="116"/>
      <c r="K132" s="116"/>
      <c r="L132" s="116"/>
      <c r="M132" s="116"/>
      <c r="N132" s="116"/>
      <c r="O132" s="116"/>
      <c r="P132" s="756">
        <f t="shared" si="2"/>
        <v>0</v>
      </c>
      <c r="Q132" s="42"/>
    </row>
    <row r="133" spans="2:17" ht="12.75" customHeight="1">
      <c r="B133" s="40"/>
      <c r="C133" s="753"/>
      <c r="D133" s="116"/>
      <c r="E133" s="754"/>
      <c r="F133" s="755"/>
      <c r="G133" s="116"/>
      <c r="H133" s="116"/>
      <c r="I133" s="116"/>
      <c r="J133" s="116"/>
      <c r="K133" s="116"/>
      <c r="L133" s="116"/>
      <c r="M133" s="116"/>
      <c r="N133" s="116"/>
      <c r="O133" s="116"/>
      <c r="P133" s="756">
        <f>N133-O133</f>
        <v>0</v>
      </c>
      <c r="Q133" s="42"/>
    </row>
    <row r="134" spans="2:17" ht="12.75" customHeight="1">
      <c r="B134" s="40"/>
      <c r="C134" s="753"/>
      <c r="D134" s="116"/>
      <c r="E134" s="754"/>
      <c r="F134" s="755"/>
      <c r="G134" s="116"/>
      <c r="H134" s="116"/>
      <c r="I134" s="116"/>
      <c r="J134" s="116"/>
      <c r="K134" s="116"/>
      <c r="L134" s="116"/>
      <c r="M134" s="116"/>
      <c r="N134" s="116"/>
      <c r="O134" s="116"/>
      <c r="P134" s="756">
        <f>N134-O134</f>
        <v>0</v>
      </c>
      <c r="Q134" s="42"/>
    </row>
    <row r="135" spans="2:17" ht="12.75" customHeight="1">
      <c r="B135" s="40"/>
      <c r="C135" s="753"/>
      <c r="D135" s="116"/>
      <c r="E135" s="754"/>
      <c r="F135" s="755"/>
      <c r="G135" s="116"/>
      <c r="H135" s="116"/>
      <c r="I135" s="116"/>
      <c r="J135" s="116"/>
      <c r="K135" s="116"/>
      <c r="L135" s="116"/>
      <c r="M135" s="116"/>
      <c r="N135" s="116"/>
      <c r="O135" s="116"/>
      <c r="P135" s="756">
        <f>N135-O135</f>
        <v>0</v>
      </c>
      <c r="Q135" s="42"/>
    </row>
    <row r="136" spans="2:17" ht="12.75" customHeight="1">
      <c r="B136" s="40"/>
      <c r="C136" s="753"/>
      <c r="D136" s="116"/>
      <c r="E136" s="754"/>
      <c r="F136" s="755"/>
      <c r="G136" s="116"/>
      <c r="H136" s="116"/>
      <c r="I136" s="116"/>
      <c r="J136" s="116"/>
      <c r="K136" s="116"/>
      <c r="L136" s="116"/>
      <c r="M136" s="116"/>
      <c r="N136" s="116"/>
      <c r="O136" s="116"/>
      <c r="P136" s="756">
        <f t="shared" ref="P136:P150" si="3">N136-O136</f>
        <v>0</v>
      </c>
      <c r="Q136" s="42"/>
    </row>
    <row r="137" spans="2:17" ht="12.75" customHeight="1">
      <c r="B137" s="40"/>
      <c r="C137" s="753"/>
      <c r="D137" s="116"/>
      <c r="E137" s="754"/>
      <c r="F137" s="755"/>
      <c r="G137" s="116"/>
      <c r="H137" s="116"/>
      <c r="I137" s="116"/>
      <c r="J137" s="116"/>
      <c r="K137" s="116"/>
      <c r="L137" s="116"/>
      <c r="M137" s="116"/>
      <c r="N137" s="116"/>
      <c r="O137" s="116"/>
      <c r="P137" s="756">
        <f t="shared" si="3"/>
        <v>0</v>
      </c>
      <c r="Q137" s="42"/>
    </row>
    <row r="138" spans="2:17" ht="12.75" customHeight="1">
      <c r="B138" s="40"/>
      <c r="C138" s="753"/>
      <c r="D138" s="116"/>
      <c r="E138" s="754"/>
      <c r="F138" s="755"/>
      <c r="G138" s="116"/>
      <c r="H138" s="116"/>
      <c r="I138" s="116"/>
      <c r="J138" s="116"/>
      <c r="K138" s="116"/>
      <c r="L138" s="116"/>
      <c r="M138" s="116"/>
      <c r="N138" s="116"/>
      <c r="O138" s="116"/>
      <c r="P138" s="756">
        <f t="shared" si="3"/>
        <v>0</v>
      </c>
      <c r="Q138" s="42"/>
    </row>
    <row r="139" spans="2:17" ht="12.75" customHeight="1">
      <c r="B139" s="40"/>
      <c r="C139" s="753"/>
      <c r="D139" s="116"/>
      <c r="E139" s="754"/>
      <c r="F139" s="755"/>
      <c r="G139" s="116"/>
      <c r="H139" s="116"/>
      <c r="I139" s="116"/>
      <c r="J139" s="116"/>
      <c r="K139" s="116"/>
      <c r="L139" s="116"/>
      <c r="M139" s="116"/>
      <c r="N139" s="116"/>
      <c r="O139" s="116"/>
      <c r="P139" s="756">
        <f t="shared" si="3"/>
        <v>0</v>
      </c>
      <c r="Q139" s="42"/>
    </row>
    <row r="140" spans="2:17" ht="12.75" customHeight="1">
      <c r="B140" s="40"/>
      <c r="C140" s="753"/>
      <c r="D140" s="116"/>
      <c r="E140" s="754"/>
      <c r="F140" s="755"/>
      <c r="G140" s="116"/>
      <c r="H140" s="116"/>
      <c r="I140" s="116"/>
      <c r="J140" s="116"/>
      <c r="K140" s="116"/>
      <c r="L140" s="116"/>
      <c r="M140" s="116"/>
      <c r="N140" s="116"/>
      <c r="O140" s="116"/>
      <c r="P140" s="756">
        <f t="shared" si="3"/>
        <v>0</v>
      </c>
      <c r="Q140" s="42"/>
    </row>
    <row r="141" spans="2:17" ht="12.75" customHeight="1">
      <c r="B141" s="40"/>
      <c r="C141" s="753"/>
      <c r="D141" s="116"/>
      <c r="E141" s="754"/>
      <c r="F141" s="755"/>
      <c r="G141" s="116"/>
      <c r="H141" s="116"/>
      <c r="I141" s="116"/>
      <c r="J141" s="116"/>
      <c r="K141" s="116"/>
      <c r="L141" s="116"/>
      <c r="M141" s="116"/>
      <c r="N141" s="116"/>
      <c r="O141" s="116"/>
      <c r="P141" s="756">
        <f t="shared" si="3"/>
        <v>0</v>
      </c>
      <c r="Q141" s="42"/>
    </row>
    <row r="142" spans="2:17" ht="12.75" customHeight="1">
      <c r="B142" s="40"/>
      <c r="C142" s="753"/>
      <c r="D142" s="116"/>
      <c r="E142" s="754"/>
      <c r="F142" s="755"/>
      <c r="G142" s="116"/>
      <c r="H142" s="116"/>
      <c r="I142" s="116"/>
      <c r="J142" s="116"/>
      <c r="K142" s="116"/>
      <c r="L142" s="116"/>
      <c r="M142" s="116"/>
      <c r="N142" s="116"/>
      <c r="O142" s="116"/>
      <c r="P142" s="756">
        <f t="shared" si="3"/>
        <v>0</v>
      </c>
      <c r="Q142" s="42"/>
    </row>
    <row r="143" spans="2:17" ht="12.75" customHeight="1">
      <c r="B143" s="40"/>
      <c r="C143" s="753"/>
      <c r="D143" s="116"/>
      <c r="E143" s="754"/>
      <c r="F143" s="755"/>
      <c r="G143" s="116"/>
      <c r="H143" s="116"/>
      <c r="I143" s="116"/>
      <c r="J143" s="116"/>
      <c r="K143" s="116"/>
      <c r="L143" s="116"/>
      <c r="M143" s="116"/>
      <c r="N143" s="116"/>
      <c r="O143" s="116"/>
      <c r="P143" s="756">
        <f t="shared" si="3"/>
        <v>0</v>
      </c>
      <c r="Q143" s="42"/>
    </row>
    <row r="144" spans="2:17" ht="12.75" customHeight="1">
      <c r="B144" s="40"/>
      <c r="C144" s="753"/>
      <c r="D144" s="116"/>
      <c r="E144" s="754"/>
      <c r="F144" s="755"/>
      <c r="G144" s="116"/>
      <c r="H144" s="116"/>
      <c r="I144" s="116"/>
      <c r="J144" s="116"/>
      <c r="K144" s="116"/>
      <c r="L144" s="116"/>
      <c r="M144" s="116"/>
      <c r="N144" s="116"/>
      <c r="O144" s="116"/>
      <c r="P144" s="756">
        <f t="shared" si="3"/>
        <v>0</v>
      </c>
      <c r="Q144" s="42"/>
    </row>
    <row r="145" spans="2:17" ht="12.75" customHeight="1">
      <c r="B145" s="40"/>
      <c r="C145" s="753"/>
      <c r="D145" s="116"/>
      <c r="E145" s="754"/>
      <c r="F145" s="755"/>
      <c r="G145" s="116"/>
      <c r="H145" s="116"/>
      <c r="I145" s="116"/>
      <c r="J145" s="116"/>
      <c r="K145" s="116"/>
      <c r="L145" s="116"/>
      <c r="M145" s="116"/>
      <c r="N145" s="116"/>
      <c r="O145" s="116"/>
      <c r="P145" s="756">
        <f t="shared" si="3"/>
        <v>0</v>
      </c>
      <c r="Q145" s="42"/>
    </row>
    <row r="146" spans="2:17" ht="12.75" customHeight="1">
      <c r="B146" s="40"/>
      <c r="C146" s="753"/>
      <c r="D146" s="116"/>
      <c r="E146" s="754"/>
      <c r="F146" s="755"/>
      <c r="G146" s="116"/>
      <c r="H146" s="116"/>
      <c r="I146" s="116"/>
      <c r="J146" s="116"/>
      <c r="K146" s="116"/>
      <c r="L146" s="116"/>
      <c r="M146" s="116"/>
      <c r="N146" s="116"/>
      <c r="O146" s="116"/>
      <c r="P146" s="756">
        <f t="shared" si="3"/>
        <v>0</v>
      </c>
      <c r="Q146" s="42"/>
    </row>
    <row r="147" spans="2:17" ht="12.75" customHeight="1">
      <c r="B147" s="40"/>
      <c r="C147" s="753"/>
      <c r="D147" s="116"/>
      <c r="E147" s="754"/>
      <c r="F147" s="755"/>
      <c r="G147" s="116"/>
      <c r="H147" s="116"/>
      <c r="I147" s="116"/>
      <c r="J147" s="116"/>
      <c r="K147" s="116"/>
      <c r="L147" s="116"/>
      <c r="M147" s="116"/>
      <c r="N147" s="116"/>
      <c r="O147" s="116"/>
      <c r="P147" s="756">
        <f t="shared" si="3"/>
        <v>0</v>
      </c>
      <c r="Q147" s="42"/>
    </row>
    <row r="148" spans="2:17" ht="12.75" customHeight="1">
      <c r="B148" s="40"/>
      <c r="C148" s="753"/>
      <c r="D148" s="116"/>
      <c r="E148" s="754"/>
      <c r="F148" s="755"/>
      <c r="G148" s="116"/>
      <c r="H148" s="116"/>
      <c r="I148" s="116"/>
      <c r="J148" s="116"/>
      <c r="K148" s="116"/>
      <c r="L148" s="116"/>
      <c r="M148" s="116"/>
      <c r="N148" s="116"/>
      <c r="O148" s="116"/>
      <c r="P148" s="756">
        <f t="shared" si="3"/>
        <v>0</v>
      </c>
      <c r="Q148" s="42"/>
    </row>
    <row r="149" spans="2:17" ht="12.75" customHeight="1">
      <c r="B149" s="40"/>
      <c r="C149" s="753"/>
      <c r="D149" s="116"/>
      <c r="E149" s="754"/>
      <c r="F149" s="755"/>
      <c r="G149" s="116"/>
      <c r="H149" s="116"/>
      <c r="I149" s="116"/>
      <c r="J149" s="116"/>
      <c r="K149" s="116"/>
      <c r="L149" s="116"/>
      <c r="M149" s="116"/>
      <c r="N149" s="116"/>
      <c r="O149" s="116"/>
      <c r="P149" s="756">
        <f t="shared" si="3"/>
        <v>0</v>
      </c>
      <c r="Q149" s="42"/>
    </row>
    <row r="150" spans="2:17" ht="12.75" customHeight="1">
      <c r="B150" s="40"/>
      <c r="C150" s="753"/>
      <c r="D150" s="116"/>
      <c r="E150" s="754"/>
      <c r="F150" s="755"/>
      <c r="G150" s="116"/>
      <c r="H150" s="116"/>
      <c r="I150" s="116"/>
      <c r="J150" s="116"/>
      <c r="K150" s="116"/>
      <c r="L150" s="116"/>
      <c r="M150" s="116"/>
      <c r="N150" s="116"/>
      <c r="O150" s="116"/>
      <c r="P150" s="756">
        <f t="shared" si="3"/>
        <v>0</v>
      </c>
      <c r="Q150" s="42"/>
    </row>
    <row r="151" spans="2:17" ht="12.75" customHeight="1" thickBot="1">
      <c r="B151" s="40"/>
      <c r="C151" s="753"/>
      <c r="D151" s="116"/>
      <c r="E151" s="754"/>
      <c r="F151" s="755"/>
      <c r="G151" s="116"/>
      <c r="H151" s="116"/>
      <c r="I151" s="116"/>
      <c r="J151" s="116"/>
      <c r="K151" s="116"/>
      <c r="L151" s="116"/>
      <c r="M151" s="116"/>
      <c r="N151" s="116"/>
      <c r="O151" s="116"/>
      <c r="P151" s="756">
        <f>N151-O151</f>
        <v>0</v>
      </c>
      <c r="Q151" s="42"/>
    </row>
    <row r="152" spans="2:17" ht="12.75" hidden="1" customHeight="1" thickBot="1">
      <c r="B152" s="40"/>
      <c r="C152" s="753"/>
      <c r="D152" s="116"/>
      <c r="E152" s="754"/>
      <c r="F152" s="755"/>
      <c r="G152" s="116"/>
      <c r="H152" s="116"/>
      <c r="I152" s="116"/>
      <c r="J152" s="116"/>
      <c r="K152" s="116"/>
      <c r="L152" s="116"/>
      <c r="M152" s="116"/>
      <c r="N152" s="116"/>
      <c r="O152" s="116"/>
      <c r="P152" s="756">
        <f>N152-O152</f>
        <v>0</v>
      </c>
      <c r="Q152" s="42"/>
    </row>
    <row r="153" spans="2:17" s="492" customFormat="1" ht="13.5" thickBot="1">
      <c r="B153" s="493"/>
      <c r="C153" s="758" t="s">
        <v>786</v>
      </c>
      <c r="D153" s="759">
        <f>SUM(D6:D152)</f>
        <v>0</v>
      </c>
      <c r="E153" s="760"/>
      <c r="F153" s="761"/>
      <c r="G153" s="329"/>
      <c r="H153" s="329"/>
      <c r="I153" s="329"/>
      <c r="J153" s="759">
        <f t="shared" ref="J153:P153" si="4">SUM(J6:J152)</f>
        <v>0</v>
      </c>
      <c r="K153" s="759">
        <f t="shared" si="4"/>
        <v>0</v>
      </c>
      <c r="L153" s="759">
        <f t="shared" si="4"/>
        <v>0</v>
      </c>
      <c r="M153" s="759">
        <f t="shared" si="4"/>
        <v>0</v>
      </c>
      <c r="N153" s="759">
        <f t="shared" si="4"/>
        <v>0</v>
      </c>
      <c r="O153" s="759">
        <f t="shared" si="4"/>
        <v>0</v>
      </c>
      <c r="P153" s="762">
        <f t="shared" si="4"/>
        <v>0</v>
      </c>
      <c r="Q153" s="494"/>
    </row>
    <row r="154" spans="2:17" ht="13.5" thickBot="1">
      <c r="B154" s="60"/>
      <c r="C154" s="62" t="s">
        <v>1546</v>
      </c>
      <c r="D154" s="62"/>
      <c r="E154" s="62"/>
      <c r="F154" s="62"/>
      <c r="G154" s="62"/>
      <c r="H154" s="62"/>
      <c r="I154" s="62"/>
      <c r="J154" s="62"/>
      <c r="K154" s="62"/>
      <c r="L154" s="62"/>
      <c r="M154" s="62"/>
      <c r="N154" s="62"/>
      <c r="O154" s="61"/>
      <c r="P154" s="62"/>
      <c r="Q154" s="63"/>
    </row>
    <row r="155" spans="2:17" ht="31.5" customHeight="1"/>
  </sheetData>
  <sheetProtection sheet="1" objects="1" scenarios="1" selectLockedCells="1"/>
  <mergeCells count="5">
    <mergeCell ref="E3:F3"/>
    <mergeCell ref="C3:C5"/>
    <mergeCell ref="H3:I3"/>
    <mergeCell ref="B2:Q2"/>
    <mergeCell ref="D3:D5"/>
  </mergeCells>
  <phoneticPr fontId="0" type="noConversion"/>
  <printOptions horizontalCentered="1" verticalCentered="1"/>
  <pageMargins left="0.19685039370078741" right="0.19685039370078741" top="0.19685039370078741" bottom="0.59055118110236227" header="0.19685039370078741" footer="0.19685039370078741"/>
  <pageSetup paperSize="9" scale="75" orientation="landscape" horizontalDpi="300" verticalDpi="300" r:id="rId1"/>
  <headerFooter alignWithMargins="0">
    <oddFooter>&amp;R- 40 -</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B1:N154"/>
  <sheetViews>
    <sheetView workbookViewId="0">
      <pane xSplit="7" ySplit="5" topLeftCell="H6" activePane="bottomRight" state="frozenSplit"/>
      <selection pane="topRight" activeCell="D47" sqref="D47"/>
      <selection pane="bottomLeft" activeCell="D47" sqref="D47"/>
      <selection pane="bottomRight" activeCell="H47" sqref="H47"/>
    </sheetView>
  </sheetViews>
  <sheetFormatPr baseColWidth="10" defaultColWidth="11.42578125" defaultRowHeight="12.75"/>
  <cols>
    <col min="1" max="1" width="2.140625" style="38" customWidth="1"/>
    <col min="2" max="2" width="2" style="38" customWidth="1"/>
    <col min="3" max="3" width="33.5703125" style="38" customWidth="1"/>
    <col min="4" max="5" width="11.85546875" style="38" customWidth="1"/>
    <col min="6" max="6" width="14.140625" style="38" bestFit="1" customWidth="1"/>
    <col min="7" max="7" width="11.5703125" style="38" bestFit="1" customWidth="1"/>
    <col min="8" max="10" width="14.28515625" style="38" customWidth="1"/>
    <col min="11" max="11" width="20.140625" style="38" bestFit="1" customWidth="1"/>
    <col min="12" max="12" width="21.42578125" style="38" bestFit="1" customWidth="1"/>
    <col min="13" max="13" width="11.42578125" style="38"/>
    <col min="14" max="14" width="2.140625" style="38" customWidth="1"/>
    <col min="15" max="16384" width="11.42578125" style="38"/>
  </cols>
  <sheetData>
    <row r="1" spans="2:14" ht="13.5" thickBot="1"/>
    <row r="2" spans="2:14" ht="33" customHeight="1" thickBot="1">
      <c r="B2" s="1271" t="s">
        <v>1547</v>
      </c>
      <c r="C2" s="1272"/>
      <c r="D2" s="1272"/>
      <c r="E2" s="1272"/>
      <c r="F2" s="1272"/>
      <c r="G2" s="1272"/>
      <c r="H2" s="1272"/>
      <c r="I2" s="1272"/>
      <c r="J2" s="1272"/>
      <c r="K2" s="1272"/>
      <c r="L2" s="1272"/>
      <c r="M2" s="1272"/>
      <c r="N2" s="1273"/>
    </row>
    <row r="3" spans="2:14" ht="13.15" customHeight="1">
      <c r="B3" s="40"/>
      <c r="C3" s="1285" t="s">
        <v>1516</v>
      </c>
      <c r="D3" s="1067"/>
      <c r="E3" s="1285" t="s">
        <v>1548</v>
      </c>
      <c r="F3" s="1285" t="s">
        <v>1549</v>
      </c>
      <c r="G3" s="1285" t="s">
        <v>1550</v>
      </c>
      <c r="H3" s="1288" t="s">
        <v>1551</v>
      </c>
      <c r="I3" s="1285" t="s">
        <v>1552</v>
      </c>
      <c r="J3" s="1285" t="s">
        <v>1553</v>
      </c>
      <c r="K3" s="1285" t="s">
        <v>1554</v>
      </c>
      <c r="L3" s="1291" t="s">
        <v>1555</v>
      </c>
      <c r="M3" s="1285" t="s">
        <v>1556</v>
      </c>
      <c r="N3" s="42"/>
    </row>
    <row r="4" spans="2:14">
      <c r="B4" s="40"/>
      <c r="C4" s="1294"/>
      <c r="D4" s="1068" t="s">
        <v>1502</v>
      </c>
      <c r="E4" s="1286"/>
      <c r="F4" s="1286"/>
      <c r="G4" s="1286"/>
      <c r="H4" s="1289"/>
      <c r="I4" s="1286"/>
      <c r="J4" s="1286"/>
      <c r="K4" s="1286"/>
      <c r="L4" s="1292"/>
      <c r="M4" s="1286"/>
      <c r="N4" s="42"/>
    </row>
    <row r="5" spans="2:14" ht="13.5" thickBot="1">
      <c r="B5" s="40"/>
      <c r="C5" s="1294"/>
      <c r="D5" s="1068"/>
      <c r="E5" s="1287"/>
      <c r="F5" s="1287"/>
      <c r="G5" s="1287"/>
      <c r="H5" s="1290"/>
      <c r="I5" s="1287"/>
      <c r="J5" s="1287"/>
      <c r="K5" s="1287"/>
      <c r="L5" s="1293"/>
      <c r="M5" s="1287"/>
      <c r="N5" s="42"/>
    </row>
    <row r="6" spans="2:14" ht="12.75" customHeight="1">
      <c r="B6" s="40"/>
      <c r="C6" s="772" t="str">
        <f>IF('Tabl. calcul points'!C6=0,"",'Tabl. calcul points'!C6)</f>
        <v/>
      </c>
      <c r="D6" s="773" t="str">
        <f>IF('Tabl. calcul points'!D6=0,"",'Tabl. calcul points'!D6)</f>
        <v/>
      </c>
      <c r="E6" s="774" t="str">
        <f>IF('Tabl. calcul points'!N6=0,"",'Tabl. calcul points'!N6)</f>
        <v/>
      </c>
      <c r="F6" s="774" t="str">
        <f>IF('Tabl. calcul points'!O6=0,"",'Tabl. calcul points'!O6)</f>
        <v/>
      </c>
      <c r="G6" s="775" t="str">
        <f>IF('Tabl. calcul points'!P6=0,"",'Tabl. calcul points'!P6)</f>
        <v/>
      </c>
      <c r="H6" s="735"/>
      <c r="I6" s="776"/>
      <c r="J6" s="776"/>
      <c r="K6" s="776"/>
      <c r="L6" s="777"/>
      <c r="M6" s="778">
        <f>K6-L6</f>
        <v>0</v>
      </c>
      <c r="N6" s="42"/>
    </row>
    <row r="7" spans="2:14" ht="12.75" customHeight="1">
      <c r="B7" s="40"/>
      <c r="C7" s="779" t="str">
        <f>IF('Tabl. calcul points'!C7=0,"",'Tabl. calcul points'!C7)</f>
        <v/>
      </c>
      <c r="D7" s="780" t="str">
        <f>IF('Tabl. calcul points'!D7=0,"",'Tabl. calcul points'!D7)</f>
        <v/>
      </c>
      <c r="E7" s="781" t="str">
        <f>IF('Tabl. calcul points'!N7=0,"",'Tabl. calcul points'!N7)</f>
        <v/>
      </c>
      <c r="F7" s="781" t="str">
        <f>IF('Tabl. calcul points'!O7=0,"",'Tabl. calcul points'!O7)</f>
        <v/>
      </c>
      <c r="G7" s="782" t="str">
        <f>IF('Tabl. calcul points'!P7=0,"",'Tabl. calcul points'!P7)</f>
        <v/>
      </c>
      <c r="H7" s="737"/>
      <c r="I7" s="457"/>
      <c r="J7" s="457"/>
      <c r="K7" s="457"/>
      <c r="L7" s="783"/>
      <c r="M7" s="784">
        <f t="shared" ref="M7:M43" si="0">K7-L7</f>
        <v>0</v>
      </c>
      <c r="N7" s="42"/>
    </row>
    <row r="8" spans="2:14" ht="12.75" customHeight="1">
      <c r="B8" s="40"/>
      <c r="C8" s="779" t="str">
        <f>IF('Tabl. calcul points'!C8=0,"",'Tabl. calcul points'!C8)</f>
        <v/>
      </c>
      <c r="D8" s="780" t="str">
        <f>IF('Tabl. calcul points'!D8=0,"",'Tabl. calcul points'!D8)</f>
        <v/>
      </c>
      <c r="E8" s="781" t="str">
        <f>IF('Tabl. calcul points'!N8=0,"",'Tabl. calcul points'!N8)</f>
        <v/>
      </c>
      <c r="F8" s="781" t="str">
        <f>IF('Tabl. calcul points'!O8=0,"",'Tabl. calcul points'!O8)</f>
        <v/>
      </c>
      <c r="G8" s="782" t="str">
        <f>IF('Tabl. calcul points'!P8=0,"",'Tabl. calcul points'!P8)</f>
        <v/>
      </c>
      <c r="H8" s="737"/>
      <c r="I8" s="457"/>
      <c r="J8" s="457"/>
      <c r="K8" s="457"/>
      <c r="L8" s="783"/>
      <c r="M8" s="784">
        <f t="shared" si="0"/>
        <v>0</v>
      </c>
      <c r="N8" s="42"/>
    </row>
    <row r="9" spans="2:14" ht="12.75" customHeight="1">
      <c r="B9" s="40"/>
      <c r="C9" s="779" t="str">
        <f>IF('Tabl. calcul points'!C9=0,"",'Tabl. calcul points'!C9)</f>
        <v/>
      </c>
      <c r="D9" s="780" t="str">
        <f>IF('Tabl. calcul points'!D9=0,"",'Tabl. calcul points'!D9)</f>
        <v/>
      </c>
      <c r="E9" s="781" t="str">
        <f>IF('Tabl. calcul points'!N9=0,"",'Tabl. calcul points'!N9)</f>
        <v/>
      </c>
      <c r="F9" s="781" t="str">
        <f>IF('Tabl. calcul points'!O9=0,"",'Tabl. calcul points'!O9)</f>
        <v/>
      </c>
      <c r="G9" s="782" t="str">
        <f>IF('Tabl. calcul points'!P9=0,"",'Tabl. calcul points'!P9)</f>
        <v/>
      </c>
      <c r="H9" s="737"/>
      <c r="I9" s="457"/>
      <c r="J9" s="457"/>
      <c r="K9" s="457"/>
      <c r="L9" s="783"/>
      <c r="M9" s="784">
        <f t="shared" si="0"/>
        <v>0</v>
      </c>
      <c r="N9" s="42"/>
    </row>
    <row r="10" spans="2:14" ht="12.75" customHeight="1">
      <c r="B10" s="40"/>
      <c r="C10" s="779" t="str">
        <f>IF('Tabl. calcul points'!C10=0,"",'Tabl. calcul points'!C10)</f>
        <v/>
      </c>
      <c r="D10" s="780" t="str">
        <f>IF('Tabl. calcul points'!D10=0,"",'Tabl. calcul points'!D10)</f>
        <v/>
      </c>
      <c r="E10" s="781" t="str">
        <f>IF('Tabl. calcul points'!N10=0,"",'Tabl. calcul points'!N10)</f>
        <v/>
      </c>
      <c r="F10" s="781" t="str">
        <f>IF('Tabl. calcul points'!O10=0,"",'Tabl. calcul points'!O10)</f>
        <v/>
      </c>
      <c r="G10" s="782" t="str">
        <f>IF('Tabl. calcul points'!P10=0,"",'Tabl. calcul points'!P10)</f>
        <v/>
      </c>
      <c r="H10" s="737"/>
      <c r="I10" s="457"/>
      <c r="J10" s="457"/>
      <c r="K10" s="457"/>
      <c r="L10" s="783"/>
      <c r="M10" s="784">
        <f t="shared" si="0"/>
        <v>0</v>
      </c>
      <c r="N10" s="42"/>
    </row>
    <row r="11" spans="2:14" ht="12.75" customHeight="1">
      <c r="B11" s="40"/>
      <c r="C11" s="779" t="str">
        <f>IF('Tabl. calcul points'!C11=0,"",'Tabl. calcul points'!C11)</f>
        <v/>
      </c>
      <c r="D11" s="780" t="str">
        <f>IF('Tabl. calcul points'!D11=0,"",'Tabl. calcul points'!D11)</f>
        <v/>
      </c>
      <c r="E11" s="781" t="str">
        <f>IF('Tabl. calcul points'!N11=0,"",'Tabl. calcul points'!N11)</f>
        <v/>
      </c>
      <c r="F11" s="781" t="str">
        <f>IF('Tabl. calcul points'!O11=0,"",'Tabl. calcul points'!O11)</f>
        <v/>
      </c>
      <c r="G11" s="782" t="str">
        <f>IF('Tabl. calcul points'!P11=0,"",'Tabl. calcul points'!P11)</f>
        <v/>
      </c>
      <c r="H11" s="737"/>
      <c r="I11" s="457"/>
      <c r="J11" s="457"/>
      <c r="K11" s="457"/>
      <c r="L11" s="783"/>
      <c r="M11" s="784">
        <f t="shared" si="0"/>
        <v>0</v>
      </c>
      <c r="N11" s="42"/>
    </row>
    <row r="12" spans="2:14" ht="12.75" customHeight="1">
      <c r="B12" s="40"/>
      <c r="C12" s="779" t="str">
        <f>IF('Tabl. calcul points'!C12=0,"",'Tabl. calcul points'!C12)</f>
        <v/>
      </c>
      <c r="D12" s="780" t="str">
        <f>IF('Tabl. calcul points'!D12=0,"",'Tabl. calcul points'!D12)</f>
        <v/>
      </c>
      <c r="E12" s="781" t="str">
        <f>IF('Tabl. calcul points'!N12=0,"",'Tabl. calcul points'!N12)</f>
        <v/>
      </c>
      <c r="F12" s="781" t="str">
        <f>IF('Tabl. calcul points'!O12=0,"",'Tabl. calcul points'!O12)</f>
        <v/>
      </c>
      <c r="G12" s="782" t="str">
        <f>IF('Tabl. calcul points'!P12=0,"",'Tabl. calcul points'!P12)</f>
        <v/>
      </c>
      <c r="H12" s="737"/>
      <c r="I12" s="457"/>
      <c r="J12" s="457"/>
      <c r="K12" s="457"/>
      <c r="L12" s="783"/>
      <c r="M12" s="784">
        <f t="shared" si="0"/>
        <v>0</v>
      </c>
      <c r="N12" s="42"/>
    </row>
    <row r="13" spans="2:14" ht="12.75" customHeight="1">
      <c r="B13" s="40"/>
      <c r="C13" s="779" t="str">
        <f>IF('Tabl. calcul points'!C13=0,"",'Tabl. calcul points'!C13)</f>
        <v/>
      </c>
      <c r="D13" s="780" t="str">
        <f>IF('Tabl. calcul points'!D13=0,"",'Tabl. calcul points'!D13)</f>
        <v/>
      </c>
      <c r="E13" s="781" t="str">
        <f>IF('Tabl. calcul points'!N13=0,"",'Tabl. calcul points'!N13)</f>
        <v/>
      </c>
      <c r="F13" s="781" t="str">
        <f>IF('Tabl. calcul points'!O13=0,"",'Tabl. calcul points'!O13)</f>
        <v/>
      </c>
      <c r="G13" s="782" t="str">
        <f>IF('Tabl. calcul points'!P13=0,"",'Tabl. calcul points'!P13)</f>
        <v/>
      </c>
      <c r="H13" s="737"/>
      <c r="I13" s="457"/>
      <c r="J13" s="457"/>
      <c r="K13" s="457"/>
      <c r="L13" s="783"/>
      <c r="M13" s="784">
        <f t="shared" si="0"/>
        <v>0</v>
      </c>
      <c r="N13" s="42"/>
    </row>
    <row r="14" spans="2:14" ht="12.75" customHeight="1">
      <c r="B14" s="40"/>
      <c r="C14" s="779" t="str">
        <f>IF('Tabl. calcul points'!C14=0,"",'Tabl. calcul points'!C14)</f>
        <v/>
      </c>
      <c r="D14" s="780" t="str">
        <f>IF('Tabl. calcul points'!D14=0,"",'Tabl. calcul points'!D14)</f>
        <v/>
      </c>
      <c r="E14" s="781" t="str">
        <f>IF('Tabl. calcul points'!N14=0,"",'Tabl. calcul points'!N14)</f>
        <v/>
      </c>
      <c r="F14" s="781" t="str">
        <f>IF('Tabl. calcul points'!O14=0,"",'Tabl. calcul points'!O14)</f>
        <v/>
      </c>
      <c r="G14" s="782" t="str">
        <f>IF('Tabl. calcul points'!P14=0,"",'Tabl. calcul points'!P14)</f>
        <v/>
      </c>
      <c r="H14" s="737"/>
      <c r="I14" s="457"/>
      <c r="J14" s="457"/>
      <c r="K14" s="457"/>
      <c r="L14" s="783"/>
      <c r="M14" s="784">
        <f t="shared" si="0"/>
        <v>0</v>
      </c>
      <c r="N14" s="42"/>
    </row>
    <row r="15" spans="2:14" ht="12.75" customHeight="1">
      <c r="B15" s="40"/>
      <c r="C15" s="779" t="str">
        <f>IF('Tabl. calcul points'!C15=0,"",'Tabl. calcul points'!C15)</f>
        <v/>
      </c>
      <c r="D15" s="780" t="str">
        <f>IF('Tabl. calcul points'!D15=0,"",'Tabl. calcul points'!D15)</f>
        <v/>
      </c>
      <c r="E15" s="781" t="str">
        <f>IF('Tabl. calcul points'!N15=0,"",'Tabl. calcul points'!N15)</f>
        <v/>
      </c>
      <c r="F15" s="781" t="str">
        <f>IF('Tabl. calcul points'!O15=0,"",'Tabl. calcul points'!O15)</f>
        <v/>
      </c>
      <c r="G15" s="782" t="str">
        <f>IF('Tabl. calcul points'!P15=0,"",'Tabl. calcul points'!P15)</f>
        <v/>
      </c>
      <c r="H15" s="737"/>
      <c r="I15" s="457"/>
      <c r="J15" s="457"/>
      <c r="K15" s="457"/>
      <c r="L15" s="783"/>
      <c r="M15" s="784">
        <f t="shared" si="0"/>
        <v>0</v>
      </c>
      <c r="N15" s="42"/>
    </row>
    <row r="16" spans="2:14" ht="12.75" customHeight="1">
      <c r="B16" s="40"/>
      <c r="C16" s="779" t="str">
        <f>IF('Tabl. calcul points'!C16=0,"",'Tabl. calcul points'!C16)</f>
        <v/>
      </c>
      <c r="D16" s="780" t="str">
        <f>IF('Tabl. calcul points'!D16=0,"",'Tabl. calcul points'!D16)</f>
        <v/>
      </c>
      <c r="E16" s="781" t="str">
        <f>IF('Tabl. calcul points'!N16=0,"",'Tabl. calcul points'!N16)</f>
        <v/>
      </c>
      <c r="F16" s="781" t="str">
        <f>IF('Tabl. calcul points'!O16=0,"",'Tabl. calcul points'!O16)</f>
        <v/>
      </c>
      <c r="G16" s="782" t="str">
        <f>IF('Tabl. calcul points'!P16=0,"",'Tabl. calcul points'!P16)</f>
        <v/>
      </c>
      <c r="H16" s="737"/>
      <c r="I16" s="457"/>
      <c r="J16" s="457"/>
      <c r="K16" s="457"/>
      <c r="L16" s="783"/>
      <c r="M16" s="784">
        <f t="shared" si="0"/>
        <v>0</v>
      </c>
      <c r="N16" s="42"/>
    </row>
    <row r="17" spans="2:14" ht="12.75" customHeight="1">
      <c r="B17" s="40"/>
      <c r="C17" s="779" t="str">
        <f>IF('Tabl. calcul points'!C17=0,"",'Tabl. calcul points'!C17)</f>
        <v/>
      </c>
      <c r="D17" s="780" t="str">
        <f>IF('Tabl. calcul points'!D17=0,"",'Tabl. calcul points'!D17)</f>
        <v/>
      </c>
      <c r="E17" s="781" t="str">
        <f>IF('Tabl. calcul points'!N17=0,"",'Tabl. calcul points'!N17)</f>
        <v/>
      </c>
      <c r="F17" s="781" t="str">
        <f>IF('Tabl. calcul points'!O17=0,"",'Tabl. calcul points'!O17)</f>
        <v/>
      </c>
      <c r="G17" s="782" t="str">
        <f>IF('Tabl. calcul points'!P17=0,"",'Tabl. calcul points'!P17)</f>
        <v/>
      </c>
      <c r="H17" s="737"/>
      <c r="I17" s="457"/>
      <c r="J17" s="457"/>
      <c r="K17" s="457"/>
      <c r="L17" s="783"/>
      <c r="M17" s="784">
        <f t="shared" si="0"/>
        <v>0</v>
      </c>
      <c r="N17" s="42"/>
    </row>
    <row r="18" spans="2:14" ht="12.75" customHeight="1">
      <c r="B18" s="40"/>
      <c r="C18" s="779" t="str">
        <f>IF('Tabl. calcul points'!C18=0,"",'Tabl. calcul points'!C18)</f>
        <v/>
      </c>
      <c r="D18" s="780" t="str">
        <f>IF('Tabl. calcul points'!D18=0,"",'Tabl. calcul points'!D18)</f>
        <v/>
      </c>
      <c r="E18" s="781" t="str">
        <f>IF('Tabl. calcul points'!N18=0,"",'Tabl. calcul points'!N18)</f>
        <v/>
      </c>
      <c r="F18" s="781" t="str">
        <f>IF('Tabl. calcul points'!O18=0,"",'Tabl. calcul points'!O18)</f>
        <v/>
      </c>
      <c r="G18" s="782" t="str">
        <f>IF('Tabl. calcul points'!P18=0,"",'Tabl. calcul points'!P18)</f>
        <v/>
      </c>
      <c r="H18" s="737"/>
      <c r="I18" s="457"/>
      <c r="J18" s="457"/>
      <c r="K18" s="457"/>
      <c r="L18" s="783"/>
      <c r="M18" s="784">
        <f t="shared" si="0"/>
        <v>0</v>
      </c>
      <c r="N18" s="42"/>
    </row>
    <row r="19" spans="2:14" ht="12.75" customHeight="1">
      <c r="B19" s="40"/>
      <c r="C19" s="779" t="str">
        <f>IF('Tabl. calcul points'!C19=0,"",'Tabl. calcul points'!C19)</f>
        <v/>
      </c>
      <c r="D19" s="780" t="str">
        <f>IF('Tabl. calcul points'!D19=0,"",'Tabl. calcul points'!D19)</f>
        <v/>
      </c>
      <c r="E19" s="781" t="str">
        <f>IF('Tabl. calcul points'!N19=0,"",'Tabl. calcul points'!N19)</f>
        <v/>
      </c>
      <c r="F19" s="781" t="str">
        <f>IF('Tabl. calcul points'!O19=0,"",'Tabl. calcul points'!O19)</f>
        <v/>
      </c>
      <c r="G19" s="782" t="str">
        <f>IF('Tabl. calcul points'!P19=0,"",'Tabl. calcul points'!P19)</f>
        <v/>
      </c>
      <c r="H19" s="737"/>
      <c r="I19" s="457"/>
      <c r="J19" s="457"/>
      <c r="K19" s="457"/>
      <c r="L19" s="783"/>
      <c r="M19" s="784">
        <f t="shared" si="0"/>
        <v>0</v>
      </c>
      <c r="N19" s="42"/>
    </row>
    <row r="20" spans="2:14" ht="12.75" customHeight="1">
      <c r="B20" s="40"/>
      <c r="C20" s="779" t="str">
        <f>IF('Tabl. calcul points'!C20=0,"",'Tabl. calcul points'!C20)</f>
        <v/>
      </c>
      <c r="D20" s="780" t="str">
        <f>IF('Tabl. calcul points'!D20=0,"",'Tabl. calcul points'!D20)</f>
        <v/>
      </c>
      <c r="E20" s="781" t="str">
        <f>IF('Tabl. calcul points'!N20=0,"",'Tabl. calcul points'!N20)</f>
        <v/>
      </c>
      <c r="F20" s="781" t="str">
        <f>IF('Tabl. calcul points'!O20=0,"",'Tabl. calcul points'!O20)</f>
        <v/>
      </c>
      <c r="G20" s="782" t="str">
        <f>IF('Tabl. calcul points'!P20=0,"",'Tabl. calcul points'!P20)</f>
        <v/>
      </c>
      <c r="H20" s="737"/>
      <c r="I20" s="457"/>
      <c r="J20" s="457"/>
      <c r="K20" s="457"/>
      <c r="L20" s="783"/>
      <c r="M20" s="784">
        <f t="shared" si="0"/>
        <v>0</v>
      </c>
      <c r="N20" s="42"/>
    </row>
    <row r="21" spans="2:14" ht="12.75" customHeight="1">
      <c r="B21" s="40"/>
      <c r="C21" s="779" t="str">
        <f>IF('Tabl. calcul points'!C21=0,"",'Tabl. calcul points'!C21)</f>
        <v/>
      </c>
      <c r="D21" s="780" t="str">
        <f>IF('Tabl. calcul points'!D21=0,"",'Tabl. calcul points'!D21)</f>
        <v/>
      </c>
      <c r="E21" s="781" t="str">
        <f>IF('Tabl. calcul points'!N21=0,"",'Tabl. calcul points'!N21)</f>
        <v/>
      </c>
      <c r="F21" s="781" t="str">
        <f>IF('Tabl. calcul points'!O21=0,"",'Tabl. calcul points'!O21)</f>
        <v/>
      </c>
      <c r="G21" s="782" t="str">
        <f>IF('Tabl. calcul points'!P21=0,"",'Tabl. calcul points'!P21)</f>
        <v/>
      </c>
      <c r="H21" s="737"/>
      <c r="I21" s="457"/>
      <c r="J21" s="457"/>
      <c r="K21" s="457"/>
      <c r="L21" s="783"/>
      <c r="M21" s="784">
        <f t="shared" si="0"/>
        <v>0</v>
      </c>
      <c r="N21" s="42"/>
    </row>
    <row r="22" spans="2:14" ht="12.75" customHeight="1">
      <c r="B22" s="40"/>
      <c r="C22" s="779" t="str">
        <f>IF('Tabl. calcul points'!C22=0,"",'Tabl. calcul points'!C22)</f>
        <v/>
      </c>
      <c r="D22" s="780" t="str">
        <f>IF('Tabl. calcul points'!D22=0,"",'Tabl. calcul points'!D22)</f>
        <v/>
      </c>
      <c r="E22" s="781" t="str">
        <f>IF('Tabl. calcul points'!N22=0,"",'Tabl. calcul points'!N22)</f>
        <v/>
      </c>
      <c r="F22" s="781" t="str">
        <f>IF('Tabl. calcul points'!O22=0,"",'Tabl. calcul points'!O22)</f>
        <v/>
      </c>
      <c r="G22" s="782" t="str">
        <f>IF('Tabl. calcul points'!P22=0,"",'Tabl. calcul points'!P22)</f>
        <v/>
      </c>
      <c r="H22" s="737"/>
      <c r="I22" s="457"/>
      <c r="J22" s="457"/>
      <c r="K22" s="457"/>
      <c r="L22" s="783"/>
      <c r="M22" s="784">
        <f t="shared" si="0"/>
        <v>0</v>
      </c>
      <c r="N22" s="42"/>
    </row>
    <row r="23" spans="2:14" ht="12.75" customHeight="1">
      <c r="B23" s="40"/>
      <c r="C23" s="779" t="str">
        <f>IF('Tabl. calcul points'!C23=0,"",'Tabl. calcul points'!C23)</f>
        <v/>
      </c>
      <c r="D23" s="780" t="str">
        <f>IF('Tabl. calcul points'!D23=0,"",'Tabl. calcul points'!D23)</f>
        <v/>
      </c>
      <c r="E23" s="781" t="str">
        <f>IF('Tabl. calcul points'!N23=0,"",'Tabl. calcul points'!N23)</f>
        <v/>
      </c>
      <c r="F23" s="781" t="str">
        <f>IF('Tabl. calcul points'!O23=0,"",'Tabl. calcul points'!O23)</f>
        <v/>
      </c>
      <c r="G23" s="782" t="str">
        <f>IF('Tabl. calcul points'!P23=0,"",'Tabl. calcul points'!P23)</f>
        <v/>
      </c>
      <c r="H23" s="737"/>
      <c r="I23" s="457"/>
      <c r="J23" s="457"/>
      <c r="K23" s="457"/>
      <c r="L23" s="783"/>
      <c r="M23" s="784">
        <f t="shared" si="0"/>
        <v>0</v>
      </c>
      <c r="N23" s="42"/>
    </row>
    <row r="24" spans="2:14" ht="12.75" customHeight="1">
      <c r="B24" s="40"/>
      <c r="C24" s="779" t="str">
        <f>IF('Tabl. calcul points'!C24=0,"",'Tabl. calcul points'!C24)</f>
        <v/>
      </c>
      <c r="D24" s="780" t="str">
        <f>IF('Tabl. calcul points'!D24=0,"",'Tabl. calcul points'!D24)</f>
        <v/>
      </c>
      <c r="E24" s="781" t="str">
        <f>IF('Tabl. calcul points'!N24=0,"",'Tabl. calcul points'!N24)</f>
        <v/>
      </c>
      <c r="F24" s="781" t="str">
        <f>IF('Tabl. calcul points'!O24=0,"",'Tabl. calcul points'!O24)</f>
        <v/>
      </c>
      <c r="G24" s="782" t="str">
        <f>IF('Tabl. calcul points'!P24=0,"",'Tabl. calcul points'!P24)</f>
        <v/>
      </c>
      <c r="H24" s="737"/>
      <c r="I24" s="457"/>
      <c r="J24" s="457"/>
      <c r="K24" s="457"/>
      <c r="L24" s="783"/>
      <c r="M24" s="784">
        <f t="shared" si="0"/>
        <v>0</v>
      </c>
      <c r="N24" s="42"/>
    </row>
    <row r="25" spans="2:14" ht="12.75" customHeight="1">
      <c r="B25" s="40"/>
      <c r="C25" s="779" t="str">
        <f>IF('Tabl. calcul points'!C25=0,"",'Tabl. calcul points'!C25)</f>
        <v/>
      </c>
      <c r="D25" s="780" t="str">
        <f>IF('Tabl. calcul points'!D25=0,"",'Tabl. calcul points'!D25)</f>
        <v/>
      </c>
      <c r="E25" s="781" t="str">
        <f>IF('Tabl. calcul points'!N25=0,"",'Tabl. calcul points'!N25)</f>
        <v/>
      </c>
      <c r="F25" s="781" t="str">
        <f>IF('Tabl. calcul points'!O25=0,"",'Tabl. calcul points'!O25)</f>
        <v/>
      </c>
      <c r="G25" s="782" t="str">
        <f>IF('Tabl. calcul points'!P25=0,"",'Tabl. calcul points'!P25)</f>
        <v/>
      </c>
      <c r="H25" s="737"/>
      <c r="I25" s="457"/>
      <c r="J25" s="457"/>
      <c r="K25" s="457"/>
      <c r="L25" s="783"/>
      <c r="M25" s="784">
        <f t="shared" si="0"/>
        <v>0</v>
      </c>
      <c r="N25" s="42"/>
    </row>
    <row r="26" spans="2:14" ht="12.75" customHeight="1">
      <c r="B26" s="40"/>
      <c r="C26" s="779" t="str">
        <f>IF('Tabl. calcul points'!C26=0,"",'Tabl. calcul points'!C26)</f>
        <v/>
      </c>
      <c r="D26" s="780" t="str">
        <f>IF('Tabl. calcul points'!D26=0,"",'Tabl. calcul points'!D26)</f>
        <v/>
      </c>
      <c r="E26" s="781" t="str">
        <f>IF('Tabl. calcul points'!N26=0,"",'Tabl. calcul points'!N26)</f>
        <v/>
      </c>
      <c r="F26" s="781" t="str">
        <f>IF('Tabl. calcul points'!O26=0,"",'Tabl. calcul points'!O26)</f>
        <v/>
      </c>
      <c r="G26" s="782" t="str">
        <f>IF('Tabl. calcul points'!P26=0,"",'Tabl. calcul points'!P26)</f>
        <v/>
      </c>
      <c r="H26" s="737"/>
      <c r="I26" s="457"/>
      <c r="J26" s="457"/>
      <c r="K26" s="457"/>
      <c r="L26" s="783"/>
      <c r="M26" s="784">
        <f t="shared" si="0"/>
        <v>0</v>
      </c>
      <c r="N26" s="42"/>
    </row>
    <row r="27" spans="2:14" ht="12.75" customHeight="1">
      <c r="B27" s="40"/>
      <c r="C27" s="779" t="str">
        <f>IF('Tabl. calcul points'!C27=0,"",'Tabl. calcul points'!C27)</f>
        <v/>
      </c>
      <c r="D27" s="780" t="str">
        <f>IF('Tabl. calcul points'!D27=0,"",'Tabl. calcul points'!D27)</f>
        <v/>
      </c>
      <c r="E27" s="781" t="str">
        <f>IF('Tabl. calcul points'!N27=0,"",'Tabl. calcul points'!N27)</f>
        <v/>
      </c>
      <c r="F27" s="781" t="str">
        <f>IF('Tabl. calcul points'!O27=0,"",'Tabl. calcul points'!O27)</f>
        <v/>
      </c>
      <c r="G27" s="782" t="str">
        <f>IF('Tabl. calcul points'!P27=0,"",'Tabl. calcul points'!P27)</f>
        <v/>
      </c>
      <c r="H27" s="737"/>
      <c r="I27" s="457"/>
      <c r="J27" s="457"/>
      <c r="K27" s="457"/>
      <c r="L27" s="783"/>
      <c r="M27" s="784">
        <f t="shared" si="0"/>
        <v>0</v>
      </c>
      <c r="N27" s="42"/>
    </row>
    <row r="28" spans="2:14" ht="12.75" customHeight="1">
      <c r="B28" s="40"/>
      <c r="C28" s="779" t="str">
        <f>IF('Tabl. calcul points'!C28=0,"",'Tabl. calcul points'!C28)</f>
        <v/>
      </c>
      <c r="D28" s="780" t="str">
        <f>IF('Tabl. calcul points'!D28=0,"",'Tabl. calcul points'!D28)</f>
        <v/>
      </c>
      <c r="E28" s="781" t="str">
        <f>IF('Tabl. calcul points'!N28=0,"",'Tabl. calcul points'!N28)</f>
        <v/>
      </c>
      <c r="F28" s="781" t="str">
        <f>IF('Tabl. calcul points'!O28=0,"",'Tabl. calcul points'!O28)</f>
        <v/>
      </c>
      <c r="G28" s="782" t="str">
        <f>IF('Tabl. calcul points'!P28=0,"",'Tabl. calcul points'!P28)</f>
        <v/>
      </c>
      <c r="H28" s="737"/>
      <c r="I28" s="457"/>
      <c r="J28" s="457"/>
      <c r="K28" s="457"/>
      <c r="L28" s="783"/>
      <c r="M28" s="784">
        <f t="shared" si="0"/>
        <v>0</v>
      </c>
      <c r="N28" s="42"/>
    </row>
    <row r="29" spans="2:14" ht="12.75" customHeight="1">
      <c r="B29" s="40"/>
      <c r="C29" s="779" t="str">
        <f>IF('Tabl. calcul points'!C29=0,"",'Tabl. calcul points'!C29)</f>
        <v/>
      </c>
      <c r="D29" s="780" t="str">
        <f>IF('Tabl. calcul points'!D29=0,"",'Tabl. calcul points'!D29)</f>
        <v/>
      </c>
      <c r="E29" s="781" t="str">
        <f>IF('Tabl. calcul points'!N29=0,"",'Tabl. calcul points'!N29)</f>
        <v/>
      </c>
      <c r="F29" s="781" t="str">
        <f>IF('Tabl. calcul points'!O29=0,"",'Tabl. calcul points'!O29)</f>
        <v/>
      </c>
      <c r="G29" s="782" t="str">
        <f>IF('Tabl. calcul points'!P29=0,"",'Tabl. calcul points'!P29)</f>
        <v/>
      </c>
      <c r="H29" s="737"/>
      <c r="I29" s="457"/>
      <c r="J29" s="457"/>
      <c r="K29" s="457"/>
      <c r="L29" s="783"/>
      <c r="M29" s="784">
        <f t="shared" si="0"/>
        <v>0</v>
      </c>
      <c r="N29" s="42"/>
    </row>
    <row r="30" spans="2:14" ht="12.75" customHeight="1">
      <c r="B30" s="40"/>
      <c r="C30" s="779" t="str">
        <f>IF('Tabl. calcul points'!C30=0,"",'Tabl. calcul points'!C30)</f>
        <v/>
      </c>
      <c r="D30" s="780" t="str">
        <f>IF('Tabl. calcul points'!D30=0,"",'Tabl. calcul points'!D30)</f>
        <v/>
      </c>
      <c r="E30" s="781" t="str">
        <f>IF('Tabl. calcul points'!N30=0,"",'Tabl. calcul points'!N30)</f>
        <v/>
      </c>
      <c r="F30" s="781" t="str">
        <f>IF('Tabl. calcul points'!O30=0,"",'Tabl. calcul points'!O30)</f>
        <v/>
      </c>
      <c r="G30" s="782" t="str">
        <f>IF('Tabl. calcul points'!P30=0,"",'Tabl. calcul points'!P30)</f>
        <v/>
      </c>
      <c r="H30" s="737"/>
      <c r="I30" s="457"/>
      <c r="J30" s="457"/>
      <c r="K30" s="457"/>
      <c r="L30" s="783"/>
      <c r="M30" s="784">
        <f t="shared" si="0"/>
        <v>0</v>
      </c>
      <c r="N30" s="42"/>
    </row>
    <row r="31" spans="2:14" ht="12.75" customHeight="1">
      <c r="B31" s="40"/>
      <c r="C31" s="779" t="str">
        <f>IF('Tabl. calcul points'!C31=0,"",'Tabl. calcul points'!C31)</f>
        <v/>
      </c>
      <c r="D31" s="780" t="str">
        <f>IF('Tabl. calcul points'!D31=0,"",'Tabl. calcul points'!D31)</f>
        <v/>
      </c>
      <c r="E31" s="781" t="str">
        <f>IF('Tabl. calcul points'!N31=0,"",'Tabl. calcul points'!N31)</f>
        <v/>
      </c>
      <c r="F31" s="781" t="str">
        <f>IF('Tabl. calcul points'!O31=0,"",'Tabl. calcul points'!O31)</f>
        <v/>
      </c>
      <c r="G31" s="782" t="str">
        <f>IF('Tabl. calcul points'!P31=0,"",'Tabl. calcul points'!P31)</f>
        <v/>
      </c>
      <c r="H31" s="737"/>
      <c r="I31" s="457"/>
      <c r="J31" s="457"/>
      <c r="K31" s="457"/>
      <c r="L31" s="783"/>
      <c r="M31" s="784">
        <f t="shared" si="0"/>
        <v>0</v>
      </c>
      <c r="N31" s="42"/>
    </row>
    <row r="32" spans="2:14" ht="12.75" customHeight="1">
      <c r="B32" s="40"/>
      <c r="C32" s="779" t="str">
        <f>IF('Tabl. calcul points'!C32=0,"",'Tabl. calcul points'!C32)</f>
        <v/>
      </c>
      <c r="D32" s="780" t="str">
        <f>IF('Tabl. calcul points'!D32=0,"",'Tabl. calcul points'!D32)</f>
        <v/>
      </c>
      <c r="E32" s="781" t="str">
        <f>IF('Tabl. calcul points'!N32=0,"",'Tabl. calcul points'!N32)</f>
        <v/>
      </c>
      <c r="F32" s="781" t="str">
        <f>IF('Tabl. calcul points'!O32=0,"",'Tabl. calcul points'!O32)</f>
        <v/>
      </c>
      <c r="G32" s="782" t="str">
        <f>IF('Tabl. calcul points'!P32=0,"",'Tabl. calcul points'!P32)</f>
        <v/>
      </c>
      <c r="H32" s="737"/>
      <c r="I32" s="457"/>
      <c r="J32" s="457"/>
      <c r="K32" s="457"/>
      <c r="L32" s="783"/>
      <c r="M32" s="784">
        <f t="shared" si="0"/>
        <v>0</v>
      </c>
      <c r="N32" s="42"/>
    </row>
    <row r="33" spans="2:14" ht="12.75" customHeight="1">
      <c r="B33" s="40"/>
      <c r="C33" s="779" t="str">
        <f>IF('Tabl. calcul points'!C33=0,"",'Tabl. calcul points'!C33)</f>
        <v/>
      </c>
      <c r="D33" s="780" t="str">
        <f>IF('Tabl. calcul points'!D33=0,"",'Tabl. calcul points'!D33)</f>
        <v/>
      </c>
      <c r="E33" s="781" t="str">
        <f>IF('Tabl. calcul points'!N33=0,"",'Tabl. calcul points'!N33)</f>
        <v/>
      </c>
      <c r="F33" s="781" t="str">
        <f>IF('Tabl. calcul points'!O33=0,"",'Tabl. calcul points'!O33)</f>
        <v/>
      </c>
      <c r="G33" s="782" t="str">
        <f>IF('Tabl. calcul points'!P33=0,"",'Tabl. calcul points'!P33)</f>
        <v/>
      </c>
      <c r="H33" s="737"/>
      <c r="I33" s="457"/>
      <c r="J33" s="457"/>
      <c r="K33" s="457"/>
      <c r="L33" s="783"/>
      <c r="M33" s="784">
        <f t="shared" si="0"/>
        <v>0</v>
      </c>
      <c r="N33" s="42"/>
    </row>
    <row r="34" spans="2:14" ht="12.75" customHeight="1">
      <c r="B34" s="40"/>
      <c r="C34" s="779" t="str">
        <f>IF('Tabl. calcul points'!C34=0,"",'Tabl. calcul points'!C34)</f>
        <v/>
      </c>
      <c r="D34" s="780" t="str">
        <f>IF('Tabl. calcul points'!D34=0,"",'Tabl. calcul points'!D34)</f>
        <v/>
      </c>
      <c r="E34" s="781" t="str">
        <f>IF('Tabl. calcul points'!N34=0,"",'Tabl. calcul points'!N34)</f>
        <v/>
      </c>
      <c r="F34" s="781" t="str">
        <f>IF('Tabl. calcul points'!O34=0,"",'Tabl. calcul points'!O34)</f>
        <v/>
      </c>
      <c r="G34" s="782" t="str">
        <f>IF('Tabl. calcul points'!P34=0,"",'Tabl. calcul points'!P34)</f>
        <v/>
      </c>
      <c r="H34" s="737"/>
      <c r="I34" s="457"/>
      <c r="J34" s="457"/>
      <c r="K34" s="457"/>
      <c r="L34" s="783"/>
      <c r="M34" s="784">
        <f t="shared" si="0"/>
        <v>0</v>
      </c>
      <c r="N34" s="42"/>
    </row>
    <row r="35" spans="2:14" ht="12.75" customHeight="1">
      <c r="B35" s="40"/>
      <c r="C35" s="779" t="str">
        <f>IF('Tabl. calcul points'!C35=0,"",'Tabl. calcul points'!C35)</f>
        <v/>
      </c>
      <c r="D35" s="780" t="str">
        <f>IF('Tabl. calcul points'!D35=0,"",'Tabl. calcul points'!D35)</f>
        <v/>
      </c>
      <c r="E35" s="781" t="str">
        <f>IF('Tabl. calcul points'!N35=0,"",'Tabl. calcul points'!N35)</f>
        <v/>
      </c>
      <c r="F35" s="781" t="str">
        <f>IF('Tabl. calcul points'!O35=0,"",'Tabl. calcul points'!O35)</f>
        <v/>
      </c>
      <c r="G35" s="782" t="str">
        <f>IF('Tabl. calcul points'!P35=0,"",'Tabl. calcul points'!P35)</f>
        <v/>
      </c>
      <c r="H35" s="737"/>
      <c r="I35" s="457"/>
      <c r="J35" s="457"/>
      <c r="K35" s="457"/>
      <c r="L35" s="783"/>
      <c r="M35" s="784">
        <f t="shared" si="0"/>
        <v>0</v>
      </c>
      <c r="N35" s="42"/>
    </row>
    <row r="36" spans="2:14" ht="12.75" customHeight="1">
      <c r="B36" s="40"/>
      <c r="C36" s="779" t="str">
        <f>IF('Tabl. calcul points'!C36=0,"",'Tabl. calcul points'!C36)</f>
        <v/>
      </c>
      <c r="D36" s="780" t="str">
        <f>IF('Tabl. calcul points'!D36=0,"",'Tabl. calcul points'!D36)</f>
        <v/>
      </c>
      <c r="E36" s="781" t="str">
        <f>IF('Tabl. calcul points'!N36=0,"",'Tabl. calcul points'!N36)</f>
        <v/>
      </c>
      <c r="F36" s="781" t="str">
        <f>IF('Tabl. calcul points'!O36=0,"",'Tabl. calcul points'!O36)</f>
        <v/>
      </c>
      <c r="G36" s="782" t="str">
        <f>IF('Tabl. calcul points'!P36=0,"",'Tabl. calcul points'!P36)</f>
        <v/>
      </c>
      <c r="H36" s="737"/>
      <c r="I36" s="457"/>
      <c r="J36" s="457"/>
      <c r="K36" s="457"/>
      <c r="L36" s="783"/>
      <c r="M36" s="784">
        <f t="shared" si="0"/>
        <v>0</v>
      </c>
      <c r="N36" s="42"/>
    </row>
    <row r="37" spans="2:14" ht="12.75" customHeight="1">
      <c r="B37" s="40"/>
      <c r="C37" s="779" t="str">
        <f>IF('Tabl. calcul points'!C37=0,"",'Tabl. calcul points'!C37)</f>
        <v/>
      </c>
      <c r="D37" s="780" t="str">
        <f>IF('Tabl. calcul points'!D37=0,"",'Tabl. calcul points'!D37)</f>
        <v/>
      </c>
      <c r="E37" s="781" t="str">
        <f>IF('Tabl. calcul points'!N37=0,"",'Tabl. calcul points'!N37)</f>
        <v/>
      </c>
      <c r="F37" s="781" t="str">
        <f>IF('Tabl. calcul points'!O37=0,"",'Tabl. calcul points'!O37)</f>
        <v/>
      </c>
      <c r="G37" s="782" t="str">
        <f>IF('Tabl. calcul points'!P37=0,"",'Tabl. calcul points'!P37)</f>
        <v/>
      </c>
      <c r="H37" s="737"/>
      <c r="I37" s="457"/>
      <c r="J37" s="457"/>
      <c r="K37" s="457"/>
      <c r="L37" s="783"/>
      <c r="M37" s="784">
        <f t="shared" si="0"/>
        <v>0</v>
      </c>
      <c r="N37" s="42"/>
    </row>
    <row r="38" spans="2:14" ht="12.75" customHeight="1">
      <c r="B38" s="40"/>
      <c r="C38" s="779" t="str">
        <f>IF('Tabl. calcul points'!C38=0,"",'Tabl. calcul points'!C38)</f>
        <v/>
      </c>
      <c r="D38" s="780" t="str">
        <f>IF('Tabl. calcul points'!D38=0,"",'Tabl. calcul points'!D38)</f>
        <v/>
      </c>
      <c r="E38" s="781" t="str">
        <f>IF('Tabl. calcul points'!N38=0,"",'Tabl. calcul points'!N38)</f>
        <v/>
      </c>
      <c r="F38" s="781" t="str">
        <f>IF('Tabl. calcul points'!O38=0,"",'Tabl. calcul points'!O38)</f>
        <v/>
      </c>
      <c r="G38" s="782" t="str">
        <f>IF('Tabl. calcul points'!P38=0,"",'Tabl. calcul points'!P38)</f>
        <v/>
      </c>
      <c r="H38" s="737"/>
      <c r="I38" s="457"/>
      <c r="J38" s="457"/>
      <c r="K38" s="457"/>
      <c r="L38" s="783"/>
      <c r="M38" s="784">
        <f t="shared" si="0"/>
        <v>0</v>
      </c>
      <c r="N38" s="42"/>
    </row>
    <row r="39" spans="2:14" ht="12.75" customHeight="1">
      <c r="B39" s="40"/>
      <c r="C39" s="779" t="str">
        <f>IF('Tabl. calcul points'!C39=0,"",'Tabl. calcul points'!C39)</f>
        <v/>
      </c>
      <c r="D39" s="780" t="str">
        <f>IF('Tabl. calcul points'!D39=0,"",'Tabl. calcul points'!D39)</f>
        <v/>
      </c>
      <c r="E39" s="781" t="str">
        <f>IF('Tabl. calcul points'!N39=0,"",'Tabl. calcul points'!N39)</f>
        <v/>
      </c>
      <c r="F39" s="781" t="str">
        <f>IF('Tabl. calcul points'!O39=0,"",'Tabl. calcul points'!O39)</f>
        <v/>
      </c>
      <c r="G39" s="782" t="str">
        <f>IF('Tabl. calcul points'!P39=0,"",'Tabl. calcul points'!P39)</f>
        <v/>
      </c>
      <c r="H39" s="737"/>
      <c r="I39" s="457"/>
      <c r="J39" s="457"/>
      <c r="K39" s="457"/>
      <c r="L39" s="783"/>
      <c r="M39" s="784">
        <f t="shared" si="0"/>
        <v>0</v>
      </c>
      <c r="N39" s="42"/>
    </row>
    <row r="40" spans="2:14" ht="12.75" customHeight="1">
      <c r="B40" s="40"/>
      <c r="C40" s="779" t="str">
        <f>IF('Tabl. calcul points'!C40=0,"",'Tabl. calcul points'!C40)</f>
        <v/>
      </c>
      <c r="D40" s="780" t="str">
        <f>IF('Tabl. calcul points'!D40=0,"",'Tabl. calcul points'!D40)</f>
        <v/>
      </c>
      <c r="E40" s="781" t="str">
        <f>IF('Tabl. calcul points'!N40=0,"",'Tabl. calcul points'!N40)</f>
        <v/>
      </c>
      <c r="F40" s="781" t="str">
        <f>IF('Tabl. calcul points'!O40=0,"",'Tabl. calcul points'!O40)</f>
        <v/>
      </c>
      <c r="G40" s="782" t="str">
        <f>IF('Tabl. calcul points'!P40=0,"",'Tabl. calcul points'!P40)</f>
        <v/>
      </c>
      <c r="H40" s="737"/>
      <c r="I40" s="457"/>
      <c r="J40" s="457"/>
      <c r="K40" s="457"/>
      <c r="L40" s="783"/>
      <c r="M40" s="784">
        <f t="shared" si="0"/>
        <v>0</v>
      </c>
      <c r="N40" s="42"/>
    </row>
    <row r="41" spans="2:14" ht="12.75" customHeight="1">
      <c r="B41" s="40"/>
      <c r="C41" s="779" t="str">
        <f>IF('Tabl. calcul points'!C41=0,"",'Tabl. calcul points'!C41)</f>
        <v/>
      </c>
      <c r="D41" s="780" t="str">
        <f>IF('Tabl. calcul points'!D41=0,"",'Tabl. calcul points'!D41)</f>
        <v/>
      </c>
      <c r="E41" s="781" t="str">
        <f>IF('Tabl. calcul points'!N41=0,"",'Tabl. calcul points'!N41)</f>
        <v/>
      </c>
      <c r="F41" s="781" t="str">
        <f>IF('Tabl. calcul points'!O41=0,"",'Tabl. calcul points'!O41)</f>
        <v/>
      </c>
      <c r="G41" s="782" t="str">
        <f>IF('Tabl. calcul points'!P41=0,"",'Tabl. calcul points'!P41)</f>
        <v/>
      </c>
      <c r="H41" s="737"/>
      <c r="I41" s="457"/>
      <c r="J41" s="457"/>
      <c r="K41" s="457"/>
      <c r="L41" s="783"/>
      <c r="M41" s="784">
        <f t="shared" si="0"/>
        <v>0</v>
      </c>
      <c r="N41" s="42"/>
    </row>
    <row r="42" spans="2:14" ht="12.75" customHeight="1">
      <c r="B42" s="40"/>
      <c r="C42" s="779" t="str">
        <f>IF('Tabl. calcul points'!C42=0,"",'Tabl. calcul points'!C42)</f>
        <v/>
      </c>
      <c r="D42" s="780" t="str">
        <f>IF('Tabl. calcul points'!D42=0,"",'Tabl. calcul points'!D42)</f>
        <v/>
      </c>
      <c r="E42" s="781" t="str">
        <f>IF('Tabl. calcul points'!N42=0,"",'Tabl. calcul points'!N42)</f>
        <v/>
      </c>
      <c r="F42" s="781" t="str">
        <f>IF('Tabl. calcul points'!O42=0,"",'Tabl. calcul points'!O42)</f>
        <v/>
      </c>
      <c r="G42" s="782" t="str">
        <f>IF('Tabl. calcul points'!P42=0,"",'Tabl. calcul points'!P42)</f>
        <v/>
      </c>
      <c r="H42" s="737"/>
      <c r="I42" s="457"/>
      <c r="J42" s="457"/>
      <c r="K42" s="457"/>
      <c r="L42" s="783"/>
      <c r="M42" s="784">
        <f t="shared" si="0"/>
        <v>0</v>
      </c>
      <c r="N42" s="42"/>
    </row>
    <row r="43" spans="2:14" ht="12.75" customHeight="1">
      <c r="B43" s="40"/>
      <c r="C43" s="779" t="str">
        <f>IF('Tabl. calcul points'!C43=0,"",'Tabl. calcul points'!C43)</f>
        <v/>
      </c>
      <c r="D43" s="780" t="str">
        <f>IF('Tabl. calcul points'!D43=0,"",'Tabl. calcul points'!D43)</f>
        <v/>
      </c>
      <c r="E43" s="781" t="str">
        <f>IF('Tabl. calcul points'!N43=0,"",'Tabl. calcul points'!N43)</f>
        <v/>
      </c>
      <c r="F43" s="781" t="str">
        <f>IF('Tabl. calcul points'!O43=0,"",'Tabl. calcul points'!O43)</f>
        <v/>
      </c>
      <c r="G43" s="782" t="str">
        <f>IF('Tabl. calcul points'!P43=0,"",'Tabl. calcul points'!P43)</f>
        <v/>
      </c>
      <c r="H43" s="737"/>
      <c r="I43" s="457"/>
      <c r="J43" s="457"/>
      <c r="K43" s="457"/>
      <c r="L43" s="783"/>
      <c r="M43" s="784">
        <f t="shared" si="0"/>
        <v>0</v>
      </c>
      <c r="N43" s="42"/>
    </row>
    <row r="44" spans="2:14" ht="12.75" customHeight="1">
      <c r="B44" s="40"/>
      <c r="C44" s="779" t="str">
        <f>IF('Tabl. calcul points'!C44=0,"",'Tabl. calcul points'!C44)</f>
        <v/>
      </c>
      <c r="D44" s="780" t="str">
        <f>IF('Tabl. calcul points'!D44=0,"",'Tabl. calcul points'!D44)</f>
        <v/>
      </c>
      <c r="E44" s="781" t="str">
        <f>IF('Tabl. calcul points'!N44=0,"",'Tabl. calcul points'!N44)</f>
        <v/>
      </c>
      <c r="F44" s="781" t="str">
        <f>IF('Tabl. calcul points'!O44=0,"",'Tabl. calcul points'!O44)</f>
        <v/>
      </c>
      <c r="G44" s="782" t="str">
        <f>IF('Tabl. calcul points'!P44=0,"",'Tabl. calcul points'!P44)</f>
        <v/>
      </c>
      <c r="H44" s="737"/>
      <c r="I44" s="457"/>
      <c r="J44" s="457"/>
      <c r="K44" s="457"/>
      <c r="L44" s="783"/>
      <c r="M44" s="784">
        <f t="shared" ref="M44:M107" si="1">K44-L44</f>
        <v>0</v>
      </c>
      <c r="N44" s="42"/>
    </row>
    <row r="45" spans="2:14" ht="12.75" customHeight="1">
      <c r="B45" s="40"/>
      <c r="C45" s="779" t="str">
        <f>IF('Tabl. calcul points'!C45=0,"",'Tabl. calcul points'!C45)</f>
        <v/>
      </c>
      <c r="D45" s="780" t="str">
        <f>IF('Tabl. calcul points'!D45=0,"",'Tabl. calcul points'!D45)</f>
        <v/>
      </c>
      <c r="E45" s="781" t="str">
        <f>IF('Tabl. calcul points'!N45=0,"",'Tabl. calcul points'!N45)</f>
        <v/>
      </c>
      <c r="F45" s="781" t="str">
        <f>IF('Tabl. calcul points'!O45=0,"",'Tabl. calcul points'!O45)</f>
        <v/>
      </c>
      <c r="G45" s="782" t="str">
        <f>IF('Tabl. calcul points'!P45=0,"",'Tabl. calcul points'!P45)</f>
        <v/>
      </c>
      <c r="H45" s="737"/>
      <c r="I45" s="457"/>
      <c r="J45" s="457"/>
      <c r="K45" s="457"/>
      <c r="L45" s="783"/>
      <c r="M45" s="784">
        <f t="shared" si="1"/>
        <v>0</v>
      </c>
      <c r="N45" s="42"/>
    </row>
    <row r="46" spans="2:14" ht="12.75" customHeight="1">
      <c r="B46" s="40"/>
      <c r="C46" s="779" t="str">
        <f>IF('Tabl. calcul points'!C46=0,"",'Tabl. calcul points'!C46)</f>
        <v/>
      </c>
      <c r="D46" s="780" t="str">
        <f>IF('Tabl. calcul points'!D46=0,"",'Tabl. calcul points'!D46)</f>
        <v/>
      </c>
      <c r="E46" s="781" t="str">
        <f>IF('Tabl. calcul points'!N46=0,"",'Tabl. calcul points'!N46)</f>
        <v/>
      </c>
      <c r="F46" s="781" t="str">
        <f>IF('Tabl. calcul points'!O46=0,"",'Tabl. calcul points'!O46)</f>
        <v/>
      </c>
      <c r="G46" s="782" t="str">
        <f>IF('Tabl. calcul points'!P46=0,"",'Tabl. calcul points'!P46)</f>
        <v/>
      </c>
      <c r="H46" s="737"/>
      <c r="I46" s="457"/>
      <c r="J46" s="457"/>
      <c r="K46" s="457"/>
      <c r="L46" s="783"/>
      <c r="M46" s="784">
        <f t="shared" si="1"/>
        <v>0</v>
      </c>
      <c r="N46" s="42"/>
    </row>
    <row r="47" spans="2:14" ht="12.75" customHeight="1">
      <c r="B47" s="40"/>
      <c r="C47" s="779" t="str">
        <f>IF('Tabl. calcul points'!C47=0,"",'Tabl. calcul points'!C47)</f>
        <v/>
      </c>
      <c r="D47" s="780" t="str">
        <f>IF('Tabl. calcul points'!D47=0,"",'Tabl. calcul points'!D47)</f>
        <v/>
      </c>
      <c r="E47" s="781" t="str">
        <f>IF('Tabl. calcul points'!N47=0,"",'Tabl. calcul points'!N47)</f>
        <v/>
      </c>
      <c r="F47" s="781" t="str">
        <f>IF('Tabl. calcul points'!O47=0,"",'Tabl. calcul points'!O47)</f>
        <v/>
      </c>
      <c r="G47" s="782" t="str">
        <f>IF('Tabl. calcul points'!P47=0,"",'Tabl. calcul points'!P47)</f>
        <v/>
      </c>
      <c r="H47" s="737"/>
      <c r="I47" s="457"/>
      <c r="J47" s="457"/>
      <c r="K47" s="457"/>
      <c r="L47" s="783"/>
      <c r="M47" s="784">
        <f t="shared" si="1"/>
        <v>0</v>
      </c>
      <c r="N47" s="42"/>
    </row>
    <row r="48" spans="2:14" ht="12.75" customHeight="1">
      <c r="B48" s="40"/>
      <c r="C48" s="779" t="str">
        <f>IF('Tabl. calcul points'!C48=0,"",'Tabl. calcul points'!C48)</f>
        <v/>
      </c>
      <c r="D48" s="780" t="str">
        <f>IF('Tabl. calcul points'!D48=0,"",'Tabl. calcul points'!D48)</f>
        <v/>
      </c>
      <c r="E48" s="781" t="str">
        <f>IF('Tabl. calcul points'!N48=0,"",'Tabl. calcul points'!N48)</f>
        <v/>
      </c>
      <c r="F48" s="781" t="str">
        <f>IF('Tabl. calcul points'!O48=0,"",'Tabl. calcul points'!O48)</f>
        <v/>
      </c>
      <c r="G48" s="782" t="str">
        <f>IF('Tabl. calcul points'!P48=0,"",'Tabl. calcul points'!P48)</f>
        <v/>
      </c>
      <c r="H48" s="737"/>
      <c r="I48" s="457"/>
      <c r="J48" s="457"/>
      <c r="K48" s="457"/>
      <c r="L48" s="783"/>
      <c r="M48" s="784">
        <f t="shared" si="1"/>
        <v>0</v>
      </c>
      <c r="N48" s="42"/>
    </row>
    <row r="49" spans="2:14" ht="12.75" customHeight="1">
      <c r="B49" s="40"/>
      <c r="C49" s="779" t="str">
        <f>IF('Tabl. calcul points'!C49=0,"",'Tabl. calcul points'!C49)</f>
        <v/>
      </c>
      <c r="D49" s="780" t="str">
        <f>IF('Tabl. calcul points'!D49=0,"",'Tabl. calcul points'!D49)</f>
        <v/>
      </c>
      <c r="E49" s="781" t="str">
        <f>IF('Tabl. calcul points'!N49=0,"",'Tabl. calcul points'!N49)</f>
        <v/>
      </c>
      <c r="F49" s="781" t="str">
        <f>IF('Tabl. calcul points'!O49=0,"",'Tabl. calcul points'!O49)</f>
        <v/>
      </c>
      <c r="G49" s="782" t="str">
        <f>IF('Tabl. calcul points'!P49=0,"",'Tabl. calcul points'!P49)</f>
        <v/>
      </c>
      <c r="H49" s="737"/>
      <c r="I49" s="457"/>
      <c r="J49" s="457"/>
      <c r="K49" s="457"/>
      <c r="L49" s="783"/>
      <c r="M49" s="784">
        <f t="shared" si="1"/>
        <v>0</v>
      </c>
      <c r="N49" s="42"/>
    </row>
    <row r="50" spans="2:14" ht="12.75" customHeight="1">
      <c r="B50" s="40"/>
      <c r="C50" s="779" t="str">
        <f>IF('Tabl. calcul points'!C50=0,"",'Tabl. calcul points'!C50)</f>
        <v/>
      </c>
      <c r="D50" s="780" t="str">
        <f>IF('Tabl. calcul points'!D50=0,"",'Tabl. calcul points'!D50)</f>
        <v/>
      </c>
      <c r="E50" s="781" t="str">
        <f>IF('Tabl. calcul points'!N50=0,"",'Tabl. calcul points'!N50)</f>
        <v/>
      </c>
      <c r="F50" s="781" t="str">
        <f>IF('Tabl. calcul points'!O50=0,"",'Tabl. calcul points'!O50)</f>
        <v/>
      </c>
      <c r="G50" s="782" t="str">
        <f>IF('Tabl. calcul points'!P50=0,"",'Tabl. calcul points'!P50)</f>
        <v/>
      </c>
      <c r="H50" s="737"/>
      <c r="I50" s="457"/>
      <c r="J50" s="457"/>
      <c r="K50" s="457"/>
      <c r="L50" s="783"/>
      <c r="M50" s="784">
        <f t="shared" si="1"/>
        <v>0</v>
      </c>
      <c r="N50" s="42"/>
    </row>
    <row r="51" spans="2:14" ht="12.75" customHeight="1">
      <c r="B51" s="40"/>
      <c r="C51" s="779" t="str">
        <f>IF('Tabl. calcul points'!C51=0,"",'Tabl. calcul points'!C51)</f>
        <v/>
      </c>
      <c r="D51" s="780" t="str">
        <f>IF('Tabl. calcul points'!D51=0,"",'Tabl. calcul points'!D51)</f>
        <v/>
      </c>
      <c r="E51" s="781" t="str">
        <f>IF('Tabl. calcul points'!N51=0,"",'Tabl. calcul points'!N51)</f>
        <v/>
      </c>
      <c r="F51" s="781" t="str">
        <f>IF('Tabl. calcul points'!O51=0,"",'Tabl. calcul points'!O51)</f>
        <v/>
      </c>
      <c r="G51" s="782" t="str">
        <f>IF('Tabl. calcul points'!P51=0,"",'Tabl. calcul points'!P51)</f>
        <v/>
      </c>
      <c r="H51" s="737"/>
      <c r="I51" s="457"/>
      <c r="J51" s="457"/>
      <c r="K51" s="457"/>
      <c r="L51" s="783"/>
      <c r="M51" s="784">
        <f t="shared" si="1"/>
        <v>0</v>
      </c>
      <c r="N51" s="42"/>
    </row>
    <row r="52" spans="2:14" ht="12.75" customHeight="1">
      <c r="B52" s="40"/>
      <c r="C52" s="779" t="str">
        <f>IF('Tabl. calcul points'!C52=0,"",'Tabl. calcul points'!C52)</f>
        <v/>
      </c>
      <c r="D52" s="780" t="str">
        <f>IF('Tabl. calcul points'!D52=0,"",'Tabl. calcul points'!D52)</f>
        <v/>
      </c>
      <c r="E52" s="781" t="str">
        <f>IF('Tabl. calcul points'!N52=0,"",'Tabl. calcul points'!N52)</f>
        <v/>
      </c>
      <c r="F52" s="781" t="str">
        <f>IF('Tabl. calcul points'!O52=0,"",'Tabl. calcul points'!O52)</f>
        <v/>
      </c>
      <c r="G52" s="782" t="str">
        <f>IF('Tabl. calcul points'!P52=0,"",'Tabl. calcul points'!P52)</f>
        <v/>
      </c>
      <c r="H52" s="737"/>
      <c r="I52" s="457"/>
      <c r="J52" s="457"/>
      <c r="K52" s="457"/>
      <c r="L52" s="783"/>
      <c r="M52" s="784">
        <f t="shared" si="1"/>
        <v>0</v>
      </c>
      <c r="N52" s="42"/>
    </row>
    <row r="53" spans="2:14" ht="12.75" customHeight="1">
      <c r="B53" s="40"/>
      <c r="C53" s="779" t="str">
        <f>IF('Tabl. calcul points'!C53=0,"",'Tabl. calcul points'!C53)</f>
        <v/>
      </c>
      <c r="D53" s="780" t="str">
        <f>IF('Tabl. calcul points'!D53=0,"",'Tabl. calcul points'!D53)</f>
        <v/>
      </c>
      <c r="E53" s="781" t="str">
        <f>IF('Tabl. calcul points'!N53=0,"",'Tabl. calcul points'!N53)</f>
        <v/>
      </c>
      <c r="F53" s="781" t="str">
        <f>IF('Tabl. calcul points'!O53=0,"",'Tabl. calcul points'!O53)</f>
        <v/>
      </c>
      <c r="G53" s="782" t="str">
        <f>IF('Tabl. calcul points'!P53=0,"",'Tabl. calcul points'!P53)</f>
        <v/>
      </c>
      <c r="H53" s="737"/>
      <c r="I53" s="457"/>
      <c r="J53" s="457"/>
      <c r="K53" s="457"/>
      <c r="L53" s="783"/>
      <c r="M53" s="784">
        <f t="shared" si="1"/>
        <v>0</v>
      </c>
      <c r="N53" s="42"/>
    </row>
    <row r="54" spans="2:14" ht="12.75" customHeight="1">
      <c r="B54" s="40"/>
      <c r="C54" s="779" t="str">
        <f>IF('Tabl. calcul points'!C54=0,"",'Tabl. calcul points'!C54)</f>
        <v/>
      </c>
      <c r="D54" s="780" t="str">
        <f>IF('Tabl. calcul points'!D54=0,"",'Tabl. calcul points'!D54)</f>
        <v/>
      </c>
      <c r="E54" s="781" t="str">
        <f>IF('Tabl. calcul points'!N54=0,"",'Tabl. calcul points'!N54)</f>
        <v/>
      </c>
      <c r="F54" s="781" t="str">
        <f>IF('Tabl. calcul points'!O54=0,"",'Tabl. calcul points'!O54)</f>
        <v/>
      </c>
      <c r="G54" s="782" t="str">
        <f>IF('Tabl. calcul points'!P54=0,"",'Tabl. calcul points'!P54)</f>
        <v/>
      </c>
      <c r="H54" s="737"/>
      <c r="I54" s="457"/>
      <c r="J54" s="457"/>
      <c r="K54" s="457"/>
      <c r="L54" s="783"/>
      <c r="M54" s="784">
        <f t="shared" si="1"/>
        <v>0</v>
      </c>
      <c r="N54" s="42"/>
    </row>
    <row r="55" spans="2:14" ht="12.75" customHeight="1">
      <c r="B55" s="40"/>
      <c r="C55" s="779" t="str">
        <f>IF('Tabl. calcul points'!C55=0,"",'Tabl. calcul points'!C55)</f>
        <v/>
      </c>
      <c r="D55" s="780" t="str">
        <f>IF('Tabl. calcul points'!D55=0,"",'Tabl. calcul points'!D55)</f>
        <v/>
      </c>
      <c r="E55" s="781" t="str">
        <f>IF('Tabl. calcul points'!N55=0,"",'Tabl. calcul points'!N55)</f>
        <v/>
      </c>
      <c r="F55" s="781" t="str">
        <f>IF('Tabl. calcul points'!O55=0,"",'Tabl. calcul points'!O55)</f>
        <v/>
      </c>
      <c r="G55" s="782" t="str">
        <f>IF('Tabl. calcul points'!P55=0,"",'Tabl. calcul points'!P55)</f>
        <v/>
      </c>
      <c r="H55" s="737"/>
      <c r="I55" s="457"/>
      <c r="J55" s="457"/>
      <c r="K55" s="457"/>
      <c r="L55" s="783"/>
      <c r="M55" s="784">
        <f t="shared" si="1"/>
        <v>0</v>
      </c>
      <c r="N55" s="42"/>
    </row>
    <row r="56" spans="2:14" ht="12.75" customHeight="1">
      <c r="B56" s="40"/>
      <c r="C56" s="779" t="str">
        <f>IF('Tabl. calcul points'!C56=0,"",'Tabl. calcul points'!C56)</f>
        <v/>
      </c>
      <c r="D56" s="780" t="str">
        <f>IF('Tabl. calcul points'!D56=0,"",'Tabl. calcul points'!D56)</f>
        <v/>
      </c>
      <c r="E56" s="781" t="str">
        <f>IF('Tabl. calcul points'!N56=0,"",'Tabl. calcul points'!N56)</f>
        <v/>
      </c>
      <c r="F56" s="781" t="str">
        <f>IF('Tabl. calcul points'!O56=0,"",'Tabl. calcul points'!O56)</f>
        <v/>
      </c>
      <c r="G56" s="782" t="str">
        <f>IF('Tabl. calcul points'!P56=0,"",'Tabl. calcul points'!P56)</f>
        <v/>
      </c>
      <c r="H56" s="737"/>
      <c r="I56" s="457"/>
      <c r="J56" s="457"/>
      <c r="K56" s="457"/>
      <c r="L56" s="783"/>
      <c r="M56" s="784">
        <f t="shared" si="1"/>
        <v>0</v>
      </c>
      <c r="N56" s="42"/>
    </row>
    <row r="57" spans="2:14" ht="12.75" customHeight="1">
      <c r="B57" s="40"/>
      <c r="C57" s="779" t="str">
        <f>IF('Tabl. calcul points'!C57=0,"",'Tabl. calcul points'!C57)</f>
        <v/>
      </c>
      <c r="D57" s="780" t="str">
        <f>IF('Tabl. calcul points'!D57=0,"",'Tabl. calcul points'!D57)</f>
        <v/>
      </c>
      <c r="E57" s="781" t="str">
        <f>IF('Tabl. calcul points'!N57=0,"",'Tabl. calcul points'!N57)</f>
        <v/>
      </c>
      <c r="F57" s="781" t="str">
        <f>IF('Tabl. calcul points'!O57=0,"",'Tabl. calcul points'!O57)</f>
        <v/>
      </c>
      <c r="G57" s="782" t="str">
        <f>IF('Tabl. calcul points'!P57=0,"",'Tabl. calcul points'!P57)</f>
        <v/>
      </c>
      <c r="H57" s="737"/>
      <c r="I57" s="457"/>
      <c r="J57" s="457"/>
      <c r="K57" s="457"/>
      <c r="L57" s="783"/>
      <c r="M57" s="784">
        <f t="shared" si="1"/>
        <v>0</v>
      </c>
      <c r="N57" s="42"/>
    </row>
    <row r="58" spans="2:14" ht="12.75" customHeight="1">
      <c r="B58" s="40"/>
      <c r="C58" s="779" t="str">
        <f>IF('Tabl. calcul points'!C58=0,"",'Tabl. calcul points'!C58)</f>
        <v/>
      </c>
      <c r="D58" s="780" t="str">
        <f>IF('Tabl. calcul points'!D58=0,"",'Tabl. calcul points'!D58)</f>
        <v/>
      </c>
      <c r="E58" s="781" t="str">
        <f>IF('Tabl. calcul points'!N58=0,"",'Tabl. calcul points'!N58)</f>
        <v/>
      </c>
      <c r="F58" s="781" t="str">
        <f>IF('Tabl. calcul points'!O58=0,"",'Tabl. calcul points'!O58)</f>
        <v/>
      </c>
      <c r="G58" s="782" t="str">
        <f>IF('Tabl. calcul points'!P58=0,"",'Tabl. calcul points'!P58)</f>
        <v/>
      </c>
      <c r="H58" s="737"/>
      <c r="I58" s="457"/>
      <c r="J58" s="457"/>
      <c r="K58" s="457"/>
      <c r="L58" s="783"/>
      <c r="M58" s="784">
        <f t="shared" si="1"/>
        <v>0</v>
      </c>
      <c r="N58" s="42"/>
    </row>
    <row r="59" spans="2:14" ht="12.75" customHeight="1">
      <c r="B59" s="40"/>
      <c r="C59" s="779" t="str">
        <f>IF('Tabl. calcul points'!C59=0,"",'Tabl. calcul points'!C59)</f>
        <v/>
      </c>
      <c r="D59" s="780" t="str">
        <f>IF('Tabl. calcul points'!D59=0,"",'Tabl. calcul points'!D59)</f>
        <v/>
      </c>
      <c r="E59" s="781" t="str">
        <f>IF('Tabl. calcul points'!N59=0,"",'Tabl. calcul points'!N59)</f>
        <v/>
      </c>
      <c r="F59" s="781" t="str">
        <f>IF('Tabl. calcul points'!O59=0,"",'Tabl. calcul points'!O59)</f>
        <v/>
      </c>
      <c r="G59" s="782" t="str">
        <f>IF('Tabl. calcul points'!P59=0,"",'Tabl. calcul points'!P59)</f>
        <v/>
      </c>
      <c r="H59" s="737"/>
      <c r="I59" s="457"/>
      <c r="J59" s="457"/>
      <c r="K59" s="457"/>
      <c r="L59" s="783"/>
      <c r="M59" s="784">
        <f t="shared" si="1"/>
        <v>0</v>
      </c>
      <c r="N59" s="42"/>
    </row>
    <row r="60" spans="2:14" ht="12.75" customHeight="1">
      <c r="B60" s="40"/>
      <c r="C60" s="779" t="str">
        <f>IF('Tabl. calcul points'!C60=0,"",'Tabl. calcul points'!C60)</f>
        <v/>
      </c>
      <c r="D60" s="780" t="str">
        <f>IF('Tabl. calcul points'!D60=0,"",'Tabl. calcul points'!D60)</f>
        <v/>
      </c>
      <c r="E60" s="781" t="str">
        <f>IF('Tabl. calcul points'!N60=0,"",'Tabl. calcul points'!N60)</f>
        <v/>
      </c>
      <c r="F60" s="781" t="str">
        <f>IF('Tabl. calcul points'!O60=0,"",'Tabl. calcul points'!O60)</f>
        <v/>
      </c>
      <c r="G60" s="782" t="str">
        <f>IF('Tabl. calcul points'!P60=0,"",'Tabl. calcul points'!P60)</f>
        <v/>
      </c>
      <c r="H60" s="737"/>
      <c r="I60" s="457"/>
      <c r="J60" s="457"/>
      <c r="K60" s="457"/>
      <c r="L60" s="783"/>
      <c r="M60" s="784">
        <f t="shared" si="1"/>
        <v>0</v>
      </c>
      <c r="N60" s="42"/>
    </row>
    <row r="61" spans="2:14" ht="12.75" customHeight="1">
      <c r="B61" s="40"/>
      <c r="C61" s="779" t="str">
        <f>IF('Tabl. calcul points'!C61=0,"",'Tabl. calcul points'!C61)</f>
        <v/>
      </c>
      <c r="D61" s="780" t="str">
        <f>IF('Tabl. calcul points'!D61=0,"",'Tabl. calcul points'!D61)</f>
        <v/>
      </c>
      <c r="E61" s="781" t="str">
        <f>IF('Tabl. calcul points'!N61=0,"",'Tabl. calcul points'!N61)</f>
        <v/>
      </c>
      <c r="F61" s="781" t="str">
        <f>IF('Tabl. calcul points'!O61=0,"",'Tabl. calcul points'!O61)</f>
        <v/>
      </c>
      <c r="G61" s="782" t="str">
        <f>IF('Tabl. calcul points'!P61=0,"",'Tabl. calcul points'!P61)</f>
        <v/>
      </c>
      <c r="H61" s="737"/>
      <c r="I61" s="457"/>
      <c r="J61" s="457"/>
      <c r="K61" s="457"/>
      <c r="L61" s="783"/>
      <c r="M61" s="784">
        <f t="shared" si="1"/>
        <v>0</v>
      </c>
      <c r="N61" s="42"/>
    </row>
    <row r="62" spans="2:14" ht="12.75" customHeight="1">
      <c r="B62" s="40"/>
      <c r="C62" s="779" t="str">
        <f>IF('Tabl. calcul points'!C62=0,"",'Tabl. calcul points'!C62)</f>
        <v/>
      </c>
      <c r="D62" s="780" t="str">
        <f>IF('Tabl. calcul points'!D62=0,"",'Tabl. calcul points'!D62)</f>
        <v/>
      </c>
      <c r="E62" s="781" t="str">
        <f>IF('Tabl. calcul points'!N62=0,"",'Tabl. calcul points'!N62)</f>
        <v/>
      </c>
      <c r="F62" s="781" t="str">
        <f>IF('Tabl. calcul points'!O62=0,"",'Tabl. calcul points'!O62)</f>
        <v/>
      </c>
      <c r="G62" s="782" t="str">
        <f>IF('Tabl. calcul points'!P62=0,"",'Tabl. calcul points'!P62)</f>
        <v/>
      </c>
      <c r="H62" s="737"/>
      <c r="I62" s="457"/>
      <c r="J62" s="457"/>
      <c r="K62" s="457"/>
      <c r="L62" s="783"/>
      <c r="M62" s="784">
        <f t="shared" si="1"/>
        <v>0</v>
      </c>
      <c r="N62" s="42"/>
    </row>
    <row r="63" spans="2:14" ht="12.75" customHeight="1">
      <c r="B63" s="40"/>
      <c r="C63" s="779" t="str">
        <f>IF('Tabl. calcul points'!C63=0,"",'Tabl. calcul points'!C63)</f>
        <v/>
      </c>
      <c r="D63" s="780" t="str">
        <f>IF('Tabl. calcul points'!D63=0,"",'Tabl. calcul points'!D63)</f>
        <v/>
      </c>
      <c r="E63" s="781" t="str">
        <f>IF('Tabl. calcul points'!N63=0,"",'Tabl. calcul points'!N63)</f>
        <v/>
      </c>
      <c r="F63" s="781" t="str">
        <f>IF('Tabl. calcul points'!O63=0,"",'Tabl. calcul points'!O63)</f>
        <v/>
      </c>
      <c r="G63" s="782" t="str">
        <f>IF('Tabl. calcul points'!P63=0,"",'Tabl. calcul points'!P63)</f>
        <v/>
      </c>
      <c r="H63" s="737"/>
      <c r="I63" s="457"/>
      <c r="J63" s="457"/>
      <c r="K63" s="457"/>
      <c r="L63" s="783"/>
      <c r="M63" s="784">
        <f t="shared" si="1"/>
        <v>0</v>
      </c>
      <c r="N63" s="42"/>
    </row>
    <row r="64" spans="2:14" ht="12.75" customHeight="1">
      <c r="B64" s="40"/>
      <c r="C64" s="779" t="str">
        <f>IF('Tabl. calcul points'!C64=0,"",'Tabl. calcul points'!C64)</f>
        <v/>
      </c>
      <c r="D64" s="780" t="str">
        <f>IF('Tabl. calcul points'!D64=0,"",'Tabl. calcul points'!D64)</f>
        <v/>
      </c>
      <c r="E64" s="781" t="str">
        <f>IF('Tabl. calcul points'!N64=0,"",'Tabl. calcul points'!N64)</f>
        <v/>
      </c>
      <c r="F64" s="781" t="str">
        <f>IF('Tabl. calcul points'!O64=0,"",'Tabl. calcul points'!O64)</f>
        <v/>
      </c>
      <c r="G64" s="782" t="str">
        <f>IF('Tabl. calcul points'!P64=0,"",'Tabl. calcul points'!P64)</f>
        <v/>
      </c>
      <c r="H64" s="737"/>
      <c r="I64" s="457"/>
      <c r="J64" s="457"/>
      <c r="K64" s="457"/>
      <c r="L64" s="783"/>
      <c r="M64" s="784">
        <f t="shared" si="1"/>
        <v>0</v>
      </c>
      <c r="N64" s="42"/>
    </row>
    <row r="65" spans="2:14" ht="12.75" customHeight="1">
      <c r="B65" s="40"/>
      <c r="C65" s="779" t="str">
        <f>IF('Tabl. calcul points'!C65=0,"",'Tabl. calcul points'!C65)</f>
        <v/>
      </c>
      <c r="D65" s="780" t="str">
        <f>IF('Tabl. calcul points'!D65=0,"",'Tabl. calcul points'!D65)</f>
        <v/>
      </c>
      <c r="E65" s="781" t="str">
        <f>IF('Tabl. calcul points'!N65=0,"",'Tabl. calcul points'!N65)</f>
        <v/>
      </c>
      <c r="F65" s="781" t="str">
        <f>IF('Tabl. calcul points'!O65=0,"",'Tabl. calcul points'!O65)</f>
        <v/>
      </c>
      <c r="G65" s="782" t="str">
        <f>IF('Tabl. calcul points'!P65=0,"",'Tabl. calcul points'!P65)</f>
        <v/>
      </c>
      <c r="H65" s="737"/>
      <c r="I65" s="457"/>
      <c r="J65" s="457"/>
      <c r="K65" s="457"/>
      <c r="L65" s="783"/>
      <c r="M65" s="784">
        <f t="shared" si="1"/>
        <v>0</v>
      </c>
      <c r="N65" s="42"/>
    </row>
    <row r="66" spans="2:14" ht="12.75" customHeight="1">
      <c r="B66" s="40"/>
      <c r="C66" s="779" t="str">
        <f>IF('Tabl. calcul points'!C66=0,"",'Tabl. calcul points'!C66)</f>
        <v/>
      </c>
      <c r="D66" s="780" t="str">
        <f>IF('Tabl. calcul points'!D66=0,"",'Tabl. calcul points'!D66)</f>
        <v/>
      </c>
      <c r="E66" s="781" t="str">
        <f>IF('Tabl. calcul points'!N66=0,"",'Tabl. calcul points'!N66)</f>
        <v/>
      </c>
      <c r="F66" s="781" t="str">
        <f>IF('Tabl. calcul points'!O66=0,"",'Tabl. calcul points'!O66)</f>
        <v/>
      </c>
      <c r="G66" s="782" t="str">
        <f>IF('Tabl. calcul points'!P66=0,"",'Tabl. calcul points'!P66)</f>
        <v/>
      </c>
      <c r="H66" s="737"/>
      <c r="I66" s="457"/>
      <c r="J66" s="457"/>
      <c r="K66" s="457"/>
      <c r="L66" s="783"/>
      <c r="M66" s="784">
        <f t="shared" si="1"/>
        <v>0</v>
      </c>
      <c r="N66" s="42"/>
    </row>
    <row r="67" spans="2:14" ht="12.75" customHeight="1">
      <c r="B67" s="40"/>
      <c r="C67" s="779" t="str">
        <f>IF('Tabl. calcul points'!C67=0,"",'Tabl. calcul points'!C67)</f>
        <v/>
      </c>
      <c r="D67" s="780" t="str">
        <f>IF('Tabl. calcul points'!D67=0,"",'Tabl. calcul points'!D67)</f>
        <v/>
      </c>
      <c r="E67" s="781" t="str">
        <f>IF('Tabl. calcul points'!N67=0,"",'Tabl. calcul points'!N67)</f>
        <v/>
      </c>
      <c r="F67" s="781" t="str">
        <f>IF('Tabl. calcul points'!O67=0,"",'Tabl. calcul points'!O67)</f>
        <v/>
      </c>
      <c r="G67" s="782" t="str">
        <f>IF('Tabl. calcul points'!P67=0,"",'Tabl. calcul points'!P67)</f>
        <v/>
      </c>
      <c r="H67" s="737"/>
      <c r="I67" s="457"/>
      <c r="J67" s="457"/>
      <c r="K67" s="457"/>
      <c r="L67" s="783"/>
      <c r="M67" s="784">
        <f t="shared" si="1"/>
        <v>0</v>
      </c>
      <c r="N67" s="42"/>
    </row>
    <row r="68" spans="2:14" ht="12.75" customHeight="1">
      <c r="B68" s="40"/>
      <c r="C68" s="779" t="str">
        <f>IF('Tabl. calcul points'!C68=0,"",'Tabl. calcul points'!C68)</f>
        <v/>
      </c>
      <c r="D68" s="780" t="str">
        <f>IF('Tabl. calcul points'!D68=0,"",'Tabl. calcul points'!D68)</f>
        <v/>
      </c>
      <c r="E68" s="781" t="str">
        <f>IF('Tabl. calcul points'!N68=0,"",'Tabl. calcul points'!N68)</f>
        <v/>
      </c>
      <c r="F68" s="781" t="str">
        <f>IF('Tabl. calcul points'!O68=0,"",'Tabl. calcul points'!O68)</f>
        <v/>
      </c>
      <c r="G68" s="782" t="str">
        <f>IF('Tabl. calcul points'!P68=0,"",'Tabl. calcul points'!P68)</f>
        <v/>
      </c>
      <c r="H68" s="737"/>
      <c r="I68" s="457"/>
      <c r="J68" s="457"/>
      <c r="K68" s="457"/>
      <c r="L68" s="783"/>
      <c r="M68" s="784">
        <f t="shared" si="1"/>
        <v>0</v>
      </c>
      <c r="N68" s="42"/>
    </row>
    <row r="69" spans="2:14" ht="12.75" customHeight="1">
      <c r="B69" s="40"/>
      <c r="C69" s="779" t="str">
        <f>IF('Tabl. calcul points'!C69=0,"",'Tabl. calcul points'!C69)</f>
        <v/>
      </c>
      <c r="D69" s="780" t="str">
        <f>IF('Tabl. calcul points'!D69=0,"",'Tabl. calcul points'!D69)</f>
        <v/>
      </c>
      <c r="E69" s="781" t="str">
        <f>IF('Tabl. calcul points'!N69=0,"",'Tabl. calcul points'!N69)</f>
        <v/>
      </c>
      <c r="F69" s="781" t="str">
        <f>IF('Tabl. calcul points'!O69=0,"",'Tabl. calcul points'!O69)</f>
        <v/>
      </c>
      <c r="G69" s="782" t="str">
        <f>IF('Tabl. calcul points'!P69=0,"",'Tabl. calcul points'!P69)</f>
        <v/>
      </c>
      <c r="H69" s="737"/>
      <c r="I69" s="457"/>
      <c r="J69" s="457"/>
      <c r="K69" s="457"/>
      <c r="L69" s="783"/>
      <c r="M69" s="784">
        <f t="shared" si="1"/>
        <v>0</v>
      </c>
      <c r="N69" s="42"/>
    </row>
    <row r="70" spans="2:14" ht="12.75" customHeight="1">
      <c r="B70" s="40"/>
      <c r="C70" s="779" t="str">
        <f>IF('Tabl. calcul points'!C70=0,"",'Tabl. calcul points'!C70)</f>
        <v/>
      </c>
      <c r="D70" s="780" t="str">
        <f>IF('Tabl. calcul points'!D70=0,"",'Tabl. calcul points'!D70)</f>
        <v/>
      </c>
      <c r="E70" s="781" t="str">
        <f>IF('Tabl. calcul points'!N70=0,"",'Tabl. calcul points'!N70)</f>
        <v/>
      </c>
      <c r="F70" s="781" t="str">
        <f>IF('Tabl. calcul points'!O70=0,"",'Tabl. calcul points'!O70)</f>
        <v/>
      </c>
      <c r="G70" s="782" t="str">
        <f>IF('Tabl. calcul points'!P70=0,"",'Tabl. calcul points'!P70)</f>
        <v/>
      </c>
      <c r="H70" s="737"/>
      <c r="I70" s="457"/>
      <c r="J70" s="457"/>
      <c r="K70" s="457"/>
      <c r="L70" s="783"/>
      <c r="M70" s="784">
        <f t="shared" si="1"/>
        <v>0</v>
      </c>
      <c r="N70" s="42"/>
    </row>
    <row r="71" spans="2:14" ht="12.75" customHeight="1">
      <c r="B71" s="40"/>
      <c r="C71" s="779" t="str">
        <f>IF('Tabl. calcul points'!C71=0,"",'Tabl. calcul points'!C71)</f>
        <v/>
      </c>
      <c r="D71" s="780" t="str">
        <f>IF('Tabl. calcul points'!D71=0,"",'Tabl. calcul points'!D71)</f>
        <v/>
      </c>
      <c r="E71" s="781" t="str">
        <f>IF('Tabl. calcul points'!N71=0,"",'Tabl. calcul points'!N71)</f>
        <v/>
      </c>
      <c r="F71" s="781" t="str">
        <f>IF('Tabl. calcul points'!O71=0,"",'Tabl. calcul points'!O71)</f>
        <v/>
      </c>
      <c r="G71" s="782" t="str">
        <f>IF('Tabl. calcul points'!P71=0,"",'Tabl. calcul points'!P71)</f>
        <v/>
      </c>
      <c r="H71" s="737"/>
      <c r="I71" s="457"/>
      <c r="J71" s="457"/>
      <c r="K71" s="457"/>
      <c r="L71" s="783"/>
      <c r="M71" s="784">
        <f t="shared" si="1"/>
        <v>0</v>
      </c>
      <c r="N71" s="42"/>
    </row>
    <row r="72" spans="2:14" ht="12.75" customHeight="1">
      <c r="B72" s="40"/>
      <c r="C72" s="779" t="str">
        <f>IF('Tabl. calcul points'!C72=0,"",'Tabl. calcul points'!C72)</f>
        <v/>
      </c>
      <c r="D72" s="780" t="str">
        <f>IF('Tabl. calcul points'!D72=0,"",'Tabl. calcul points'!D72)</f>
        <v/>
      </c>
      <c r="E72" s="781" t="str">
        <f>IF('Tabl. calcul points'!N72=0,"",'Tabl. calcul points'!N72)</f>
        <v/>
      </c>
      <c r="F72" s="781" t="str">
        <f>IF('Tabl. calcul points'!O72=0,"",'Tabl. calcul points'!O72)</f>
        <v/>
      </c>
      <c r="G72" s="782" t="str">
        <f>IF('Tabl. calcul points'!P72=0,"",'Tabl. calcul points'!P72)</f>
        <v/>
      </c>
      <c r="H72" s="737"/>
      <c r="I72" s="457"/>
      <c r="J72" s="457"/>
      <c r="K72" s="457"/>
      <c r="L72" s="783"/>
      <c r="M72" s="784">
        <f t="shared" si="1"/>
        <v>0</v>
      </c>
      <c r="N72" s="42"/>
    </row>
    <row r="73" spans="2:14" ht="12.75" customHeight="1">
      <c r="B73" s="40"/>
      <c r="C73" s="779" t="str">
        <f>IF('Tabl. calcul points'!C73=0,"",'Tabl. calcul points'!C73)</f>
        <v/>
      </c>
      <c r="D73" s="780" t="str">
        <f>IF('Tabl. calcul points'!D73=0,"",'Tabl. calcul points'!D73)</f>
        <v/>
      </c>
      <c r="E73" s="781" t="str">
        <f>IF('Tabl. calcul points'!N73=0,"",'Tabl. calcul points'!N73)</f>
        <v/>
      </c>
      <c r="F73" s="781" t="str">
        <f>IF('Tabl. calcul points'!O73=0,"",'Tabl. calcul points'!O73)</f>
        <v/>
      </c>
      <c r="G73" s="782" t="str">
        <f>IF('Tabl. calcul points'!P73=0,"",'Tabl. calcul points'!P73)</f>
        <v/>
      </c>
      <c r="H73" s="737"/>
      <c r="I73" s="457"/>
      <c r="J73" s="457"/>
      <c r="K73" s="457"/>
      <c r="L73" s="783"/>
      <c r="M73" s="784">
        <f t="shared" si="1"/>
        <v>0</v>
      </c>
      <c r="N73" s="42"/>
    </row>
    <row r="74" spans="2:14" ht="12.75" customHeight="1">
      <c r="B74" s="40"/>
      <c r="C74" s="779" t="str">
        <f>IF('Tabl. calcul points'!C74=0,"",'Tabl. calcul points'!C74)</f>
        <v/>
      </c>
      <c r="D74" s="780" t="str">
        <f>IF('Tabl. calcul points'!D74=0,"",'Tabl. calcul points'!D74)</f>
        <v/>
      </c>
      <c r="E74" s="781" t="str">
        <f>IF('Tabl. calcul points'!N74=0,"",'Tabl. calcul points'!N74)</f>
        <v/>
      </c>
      <c r="F74" s="781" t="str">
        <f>IF('Tabl. calcul points'!O74=0,"",'Tabl. calcul points'!O74)</f>
        <v/>
      </c>
      <c r="G74" s="782" t="str">
        <f>IF('Tabl. calcul points'!P74=0,"",'Tabl. calcul points'!P74)</f>
        <v/>
      </c>
      <c r="H74" s="737"/>
      <c r="I74" s="457"/>
      <c r="J74" s="457"/>
      <c r="K74" s="457"/>
      <c r="L74" s="783"/>
      <c r="M74" s="784">
        <f t="shared" si="1"/>
        <v>0</v>
      </c>
      <c r="N74" s="42"/>
    </row>
    <row r="75" spans="2:14" ht="12.75" customHeight="1">
      <c r="B75" s="40"/>
      <c r="C75" s="779" t="str">
        <f>IF('Tabl. calcul points'!C75=0,"",'Tabl. calcul points'!C75)</f>
        <v/>
      </c>
      <c r="D75" s="780" t="str">
        <f>IF('Tabl. calcul points'!D75=0,"",'Tabl. calcul points'!D75)</f>
        <v/>
      </c>
      <c r="E75" s="781" t="str">
        <f>IF('Tabl. calcul points'!N75=0,"",'Tabl. calcul points'!N75)</f>
        <v/>
      </c>
      <c r="F75" s="781" t="str">
        <f>IF('Tabl. calcul points'!O75=0,"",'Tabl. calcul points'!O75)</f>
        <v/>
      </c>
      <c r="G75" s="782" t="str">
        <f>IF('Tabl. calcul points'!P75=0,"",'Tabl. calcul points'!P75)</f>
        <v/>
      </c>
      <c r="H75" s="737"/>
      <c r="I75" s="457"/>
      <c r="J75" s="457"/>
      <c r="K75" s="457"/>
      <c r="L75" s="783"/>
      <c r="M75" s="784">
        <f t="shared" si="1"/>
        <v>0</v>
      </c>
      <c r="N75" s="42"/>
    </row>
    <row r="76" spans="2:14" ht="12.75" customHeight="1">
      <c r="B76" s="40"/>
      <c r="C76" s="779" t="str">
        <f>IF('Tabl. calcul points'!C76=0,"",'Tabl. calcul points'!C76)</f>
        <v/>
      </c>
      <c r="D76" s="780" t="str">
        <f>IF('Tabl. calcul points'!D76=0,"",'Tabl. calcul points'!D76)</f>
        <v/>
      </c>
      <c r="E76" s="781" t="str">
        <f>IF('Tabl. calcul points'!N76=0,"",'Tabl. calcul points'!N76)</f>
        <v/>
      </c>
      <c r="F76" s="781" t="str">
        <f>IF('Tabl. calcul points'!O76=0,"",'Tabl. calcul points'!O76)</f>
        <v/>
      </c>
      <c r="G76" s="782" t="str">
        <f>IF('Tabl. calcul points'!P76=0,"",'Tabl. calcul points'!P76)</f>
        <v/>
      </c>
      <c r="H76" s="737"/>
      <c r="I76" s="457"/>
      <c r="J76" s="457"/>
      <c r="K76" s="457"/>
      <c r="L76" s="783"/>
      <c r="M76" s="784">
        <f t="shared" si="1"/>
        <v>0</v>
      </c>
      <c r="N76" s="42"/>
    </row>
    <row r="77" spans="2:14" ht="12.75" customHeight="1">
      <c r="B77" s="40"/>
      <c r="C77" s="779" t="str">
        <f>IF('Tabl. calcul points'!C77=0,"",'Tabl. calcul points'!C77)</f>
        <v/>
      </c>
      <c r="D77" s="780" t="str">
        <f>IF('Tabl. calcul points'!D77=0,"",'Tabl. calcul points'!D77)</f>
        <v/>
      </c>
      <c r="E77" s="781" t="str">
        <f>IF('Tabl. calcul points'!N77=0,"",'Tabl. calcul points'!N77)</f>
        <v/>
      </c>
      <c r="F77" s="781" t="str">
        <f>IF('Tabl. calcul points'!O77=0,"",'Tabl. calcul points'!O77)</f>
        <v/>
      </c>
      <c r="G77" s="782" t="str">
        <f>IF('Tabl. calcul points'!P77=0,"",'Tabl. calcul points'!P77)</f>
        <v/>
      </c>
      <c r="H77" s="737"/>
      <c r="I77" s="457"/>
      <c r="J77" s="457"/>
      <c r="K77" s="457"/>
      <c r="L77" s="783"/>
      <c r="M77" s="784">
        <f t="shared" si="1"/>
        <v>0</v>
      </c>
      <c r="N77" s="42"/>
    </row>
    <row r="78" spans="2:14" ht="12.75" customHeight="1">
      <c r="B78" s="40"/>
      <c r="C78" s="779" t="str">
        <f>IF('Tabl. calcul points'!C78=0,"",'Tabl. calcul points'!C78)</f>
        <v/>
      </c>
      <c r="D78" s="780" t="str">
        <f>IF('Tabl. calcul points'!D78=0,"",'Tabl. calcul points'!D78)</f>
        <v/>
      </c>
      <c r="E78" s="781" t="str">
        <f>IF('Tabl. calcul points'!N78=0,"",'Tabl. calcul points'!N78)</f>
        <v/>
      </c>
      <c r="F78" s="781" t="str">
        <f>IF('Tabl. calcul points'!O78=0,"",'Tabl. calcul points'!O78)</f>
        <v/>
      </c>
      <c r="G78" s="782" t="str">
        <f>IF('Tabl. calcul points'!P78=0,"",'Tabl. calcul points'!P78)</f>
        <v/>
      </c>
      <c r="H78" s="737"/>
      <c r="I78" s="457"/>
      <c r="J78" s="457"/>
      <c r="K78" s="457"/>
      <c r="L78" s="783"/>
      <c r="M78" s="784">
        <f t="shared" si="1"/>
        <v>0</v>
      </c>
      <c r="N78" s="42"/>
    </row>
    <row r="79" spans="2:14" ht="12.75" customHeight="1">
      <c r="B79" s="40"/>
      <c r="C79" s="779" t="str">
        <f>IF('Tabl. calcul points'!C79=0,"",'Tabl. calcul points'!C79)</f>
        <v/>
      </c>
      <c r="D79" s="780" t="str">
        <f>IF('Tabl. calcul points'!D79=0,"",'Tabl. calcul points'!D79)</f>
        <v/>
      </c>
      <c r="E79" s="781" t="str">
        <f>IF('Tabl. calcul points'!N79=0,"",'Tabl. calcul points'!N79)</f>
        <v/>
      </c>
      <c r="F79" s="781" t="str">
        <f>IF('Tabl. calcul points'!O79=0,"",'Tabl. calcul points'!O79)</f>
        <v/>
      </c>
      <c r="G79" s="782" t="str">
        <f>IF('Tabl. calcul points'!P79=0,"",'Tabl. calcul points'!P79)</f>
        <v/>
      </c>
      <c r="H79" s="737"/>
      <c r="I79" s="457"/>
      <c r="J79" s="457"/>
      <c r="K79" s="457"/>
      <c r="L79" s="783"/>
      <c r="M79" s="784">
        <f t="shared" si="1"/>
        <v>0</v>
      </c>
      <c r="N79" s="42"/>
    </row>
    <row r="80" spans="2:14" ht="12.75" customHeight="1">
      <c r="B80" s="40"/>
      <c r="C80" s="779" t="str">
        <f>IF('Tabl. calcul points'!C80=0,"",'Tabl. calcul points'!C80)</f>
        <v/>
      </c>
      <c r="D80" s="780" t="str">
        <f>IF('Tabl. calcul points'!D80=0,"",'Tabl. calcul points'!D80)</f>
        <v/>
      </c>
      <c r="E80" s="781" t="str">
        <f>IF('Tabl. calcul points'!N80=0,"",'Tabl. calcul points'!N80)</f>
        <v/>
      </c>
      <c r="F80" s="781" t="str">
        <f>IF('Tabl. calcul points'!O80=0,"",'Tabl. calcul points'!O80)</f>
        <v/>
      </c>
      <c r="G80" s="782" t="str">
        <f>IF('Tabl. calcul points'!P80=0,"",'Tabl. calcul points'!P80)</f>
        <v/>
      </c>
      <c r="H80" s="737"/>
      <c r="I80" s="457"/>
      <c r="J80" s="457"/>
      <c r="K80" s="457"/>
      <c r="L80" s="783"/>
      <c r="M80" s="784">
        <f t="shared" si="1"/>
        <v>0</v>
      </c>
      <c r="N80" s="42"/>
    </row>
    <row r="81" spans="2:14" ht="12.75" customHeight="1">
      <c r="B81" s="40"/>
      <c r="C81" s="779" t="str">
        <f>IF('Tabl. calcul points'!C81=0,"",'Tabl. calcul points'!C81)</f>
        <v/>
      </c>
      <c r="D81" s="780" t="str">
        <f>IF('Tabl. calcul points'!D81=0,"",'Tabl. calcul points'!D81)</f>
        <v/>
      </c>
      <c r="E81" s="781" t="str">
        <f>IF('Tabl. calcul points'!N81=0,"",'Tabl. calcul points'!N81)</f>
        <v/>
      </c>
      <c r="F81" s="781" t="str">
        <f>IF('Tabl. calcul points'!O81=0,"",'Tabl. calcul points'!O81)</f>
        <v/>
      </c>
      <c r="G81" s="782" t="str">
        <f>IF('Tabl. calcul points'!P81=0,"",'Tabl. calcul points'!P81)</f>
        <v/>
      </c>
      <c r="H81" s="737"/>
      <c r="I81" s="457"/>
      <c r="J81" s="457"/>
      <c r="K81" s="457"/>
      <c r="L81" s="783"/>
      <c r="M81" s="784">
        <f t="shared" si="1"/>
        <v>0</v>
      </c>
      <c r="N81" s="42"/>
    </row>
    <row r="82" spans="2:14" ht="12.75" customHeight="1">
      <c r="B82" s="40"/>
      <c r="C82" s="779" t="str">
        <f>IF('Tabl. calcul points'!C82=0,"",'Tabl. calcul points'!C82)</f>
        <v/>
      </c>
      <c r="D82" s="780" t="str">
        <f>IF('Tabl. calcul points'!D82=0,"",'Tabl. calcul points'!D82)</f>
        <v/>
      </c>
      <c r="E82" s="781" t="str">
        <f>IF('Tabl. calcul points'!N82=0,"",'Tabl. calcul points'!N82)</f>
        <v/>
      </c>
      <c r="F82" s="781" t="str">
        <f>IF('Tabl. calcul points'!O82=0,"",'Tabl. calcul points'!O82)</f>
        <v/>
      </c>
      <c r="G82" s="782" t="str">
        <f>IF('Tabl. calcul points'!P82=0,"",'Tabl. calcul points'!P82)</f>
        <v/>
      </c>
      <c r="H82" s="737"/>
      <c r="I82" s="457"/>
      <c r="J82" s="457"/>
      <c r="K82" s="457"/>
      <c r="L82" s="783"/>
      <c r="M82" s="784">
        <f t="shared" si="1"/>
        <v>0</v>
      </c>
      <c r="N82" s="42"/>
    </row>
    <row r="83" spans="2:14" ht="12.75" customHeight="1">
      <c r="B83" s="40"/>
      <c r="C83" s="779" t="str">
        <f>IF('Tabl. calcul points'!C83=0,"",'Tabl. calcul points'!C83)</f>
        <v/>
      </c>
      <c r="D83" s="780" t="str">
        <f>IF('Tabl. calcul points'!D83=0,"",'Tabl. calcul points'!D83)</f>
        <v/>
      </c>
      <c r="E83" s="781" t="str">
        <f>IF('Tabl. calcul points'!N83=0,"",'Tabl. calcul points'!N83)</f>
        <v/>
      </c>
      <c r="F83" s="781" t="str">
        <f>IF('Tabl. calcul points'!O83=0,"",'Tabl. calcul points'!O83)</f>
        <v/>
      </c>
      <c r="G83" s="782" t="str">
        <f>IF('Tabl. calcul points'!P83=0,"",'Tabl. calcul points'!P83)</f>
        <v/>
      </c>
      <c r="H83" s="737"/>
      <c r="I83" s="457"/>
      <c r="J83" s="457"/>
      <c r="K83" s="457"/>
      <c r="L83" s="783"/>
      <c r="M83" s="784">
        <f t="shared" si="1"/>
        <v>0</v>
      </c>
      <c r="N83" s="42"/>
    </row>
    <row r="84" spans="2:14" ht="12.75" customHeight="1">
      <c r="B84" s="40"/>
      <c r="C84" s="779" t="str">
        <f>IF('Tabl. calcul points'!C84=0,"",'Tabl. calcul points'!C84)</f>
        <v/>
      </c>
      <c r="D84" s="780" t="str">
        <f>IF('Tabl. calcul points'!D84=0,"",'Tabl. calcul points'!D84)</f>
        <v/>
      </c>
      <c r="E84" s="781" t="str">
        <f>IF('Tabl. calcul points'!N84=0,"",'Tabl. calcul points'!N84)</f>
        <v/>
      </c>
      <c r="F84" s="781" t="str">
        <f>IF('Tabl. calcul points'!O84=0,"",'Tabl. calcul points'!O84)</f>
        <v/>
      </c>
      <c r="G84" s="782" t="str">
        <f>IF('Tabl. calcul points'!P84=0,"",'Tabl. calcul points'!P84)</f>
        <v/>
      </c>
      <c r="H84" s="737"/>
      <c r="I84" s="457"/>
      <c r="J84" s="457"/>
      <c r="K84" s="457"/>
      <c r="L84" s="783"/>
      <c r="M84" s="784">
        <f t="shared" si="1"/>
        <v>0</v>
      </c>
      <c r="N84" s="42"/>
    </row>
    <row r="85" spans="2:14" ht="12.75" customHeight="1">
      <c r="B85" s="40"/>
      <c r="C85" s="779" t="str">
        <f>IF('Tabl. calcul points'!C85=0,"",'Tabl. calcul points'!C85)</f>
        <v/>
      </c>
      <c r="D85" s="780" t="str">
        <f>IF('Tabl. calcul points'!D85=0,"",'Tabl. calcul points'!D85)</f>
        <v/>
      </c>
      <c r="E85" s="781" t="str">
        <f>IF('Tabl. calcul points'!N85=0,"",'Tabl. calcul points'!N85)</f>
        <v/>
      </c>
      <c r="F85" s="781" t="str">
        <f>IF('Tabl. calcul points'!O85=0,"",'Tabl. calcul points'!O85)</f>
        <v/>
      </c>
      <c r="G85" s="782" t="str">
        <f>IF('Tabl. calcul points'!P85=0,"",'Tabl. calcul points'!P85)</f>
        <v/>
      </c>
      <c r="H85" s="737"/>
      <c r="I85" s="457"/>
      <c r="J85" s="457"/>
      <c r="K85" s="457"/>
      <c r="L85" s="783"/>
      <c r="M85" s="784">
        <f t="shared" si="1"/>
        <v>0</v>
      </c>
      <c r="N85" s="42"/>
    </row>
    <row r="86" spans="2:14" ht="12.75" customHeight="1">
      <c r="B86" s="40"/>
      <c r="C86" s="779" t="str">
        <f>IF('Tabl. calcul points'!C86=0,"",'Tabl. calcul points'!C86)</f>
        <v/>
      </c>
      <c r="D86" s="780" t="str">
        <f>IF('Tabl. calcul points'!D86=0,"",'Tabl. calcul points'!D86)</f>
        <v/>
      </c>
      <c r="E86" s="781" t="str">
        <f>IF('Tabl. calcul points'!N86=0,"",'Tabl. calcul points'!N86)</f>
        <v/>
      </c>
      <c r="F86" s="781" t="str">
        <f>IF('Tabl. calcul points'!O86=0,"",'Tabl. calcul points'!O86)</f>
        <v/>
      </c>
      <c r="G86" s="782" t="str">
        <f>IF('Tabl. calcul points'!P86=0,"",'Tabl. calcul points'!P86)</f>
        <v/>
      </c>
      <c r="H86" s="737"/>
      <c r="I86" s="457"/>
      <c r="J86" s="457"/>
      <c r="K86" s="457"/>
      <c r="L86" s="783"/>
      <c r="M86" s="784">
        <f t="shared" si="1"/>
        <v>0</v>
      </c>
      <c r="N86" s="42"/>
    </row>
    <row r="87" spans="2:14" ht="12.75" customHeight="1">
      <c r="B87" s="40"/>
      <c r="C87" s="779" t="str">
        <f>IF('Tabl. calcul points'!C87=0,"",'Tabl. calcul points'!C87)</f>
        <v/>
      </c>
      <c r="D87" s="780" t="str">
        <f>IF('Tabl. calcul points'!D87=0,"",'Tabl. calcul points'!D87)</f>
        <v/>
      </c>
      <c r="E87" s="781" t="str">
        <f>IF('Tabl. calcul points'!N87=0,"",'Tabl. calcul points'!N87)</f>
        <v/>
      </c>
      <c r="F87" s="781" t="str">
        <f>IF('Tabl. calcul points'!O87=0,"",'Tabl. calcul points'!O87)</f>
        <v/>
      </c>
      <c r="G87" s="782" t="str">
        <f>IF('Tabl. calcul points'!P87=0,"",'Tabl. calcul points'!P87)</f>
        <v/>
      </c>
      <c r="H87" s="737"/>
      <c r="I87" s="457"/>
      <c r="J87" s="457"/>
      <c r="K87" s="457"/>
      <c r="L87" s="783"/>
      <c r="M87" s="784">
        <f t="shared" si="1"/>
        <v>0</v>
      </c>
      <c r="N87" s="42"/>
    </row>
    <row r="88" spans="2:14" ht="12.75" customHeight="1">
      <c r="B88" s="40"/>
      <c r="C88" s="779" t="str">
        <f>IF('Tabl. calcul points'!C88=0,"",'Tabl. calcul points'!C88)</f>
        <v/>
      </c>
      <c r="D88" s="780" t="str">
        <f>IF('Tabl. calcul points'!D88=0,"",'Tabl. calcul points'!D88)</f>
        <v/>
      </c>
      <c r="E88" s="781" t="str">
        <f>IF('Tabl. calcul points'!N88=0,"",'Tabl. calcul points'!N88)</f>
        <v/>
      </c>
      <c r="F88" s="781" t="str">
        <f>IF('Tabl. calcul points'!O88=0,"",'Tabl. calcul points'!O88)</f>
        <v/>
      </c>
      <c r="G88" s="782" t="str">
        <f>IF('Tabl. calcul points'!P88=0,"",'Tabl. calcul points'!P88)</f>
        <v/>
      </c>
      <c r="H88" s="737"/>
      <c r="I88" s="457"/>
      <c r="J88" s="457"/>
      <c r="K88" s="457"/>
      <c r="L88" s="783"/>
      <c r="M88" s="784">
        <f t="shared" si="1"/>
        <v>0</v>
      </c>
      <c r="N88" s="42"/>
    </row>
    <row r="89" spans="2:14" ht="12.75" customHeight="1">
      <c r="B89" s="40"/>
      <c r="C89" s="779" t="str">
        <f>IF('Tabl. calcul points'!C89=0,"",'Tabl. calcul points'!C89)</f>
        <v/>
      </c>
      <c r="D89" s="780" t="str">
        <f>IF('Tabl. calcul points'!D89=0,"",'Tabl. calcul points'!D89)</f>
        <v/>
      </c>
      <c r="E89" s="781" t="str">
        <f>IF('Tabl. calcul points'!N89=0,"",'Tabl. calcul points'!N89)</f>
        <v/>
      </c>
      <c r="F89" s="781" t="str">
        <f>IF('Tabl. calcul points'!O89=0,"",'Tabl. calcul points'!O89)</f>
        <v/>
      </c>
      <c r="G89" s="782" t="str">
        <f>IF('Tabl. calcul points'!P89=0,"",'Tabl. calcul points'!P89)</f>
        <v/>
      </c>
      <c r="H89" s="737"/>
      <c r="I89" s="457"/>
      <c r="J89" s="457"/>
      <c r="K89" s="457"/>
      <c r="L89" s="783"/>
      <c r="M89" s="784">
        <f t="shared" si="1"/>
        <v>0</v>
      </c>
      <c r="N89" s="42"/>
    </row>
    <row r="90" spans="2:14" ht="12.75" customHeight="1">
      <c r="B90" s="40"/>
      <c r="C90" s="779" t="str">
        <f>IF('Tabl. calcul points'!C90=0,"",'Tabl. calcul points'!C90)</f>
        <v/>
      </c>
      <c r="D90" s="780" t="str">
        <f>IF('Tabl. calcul points'!D90=0,"",'Tabl. calcul points'!D90)</f>
        <v/>
      </c>
      <c r="E90" s="781" t="str">
        <f>IF('Tabl. calcul points'!N90=0,"",'Tabl. calcul points'!N90)</f>
        <v/>
      </c>
      <c r="F90" s="781" t="str">
        <f>IF('Tabl. calcul points'!O90=0,"",'Tabl. calcul points'!O90)</f>
        <v/>
      </c>
      <c r="G90" s="782" t="str">
        <f>IF('Tabl. calcul points'!P90=0,"",'Tabl. calcul points'!P90)</f>
        <v/>
      </c>
      <c r="H90" s="737"/>
      <c r="I90" s="457"/>
      <c r="J90" s="457"/>
      <c r="K90" s="457"/>
      <c r="L90" s="783"/>
      <c r="M90" s="784">
        <f t="shared" si="1"/>
        <v>0</v>
      </c>
      <c r="N90" s="42"/>
    </row>
    <row r="91" spans="2:14" ht="12.75" customHeight="1">
      <c r="B91" s="40"/>
      <c r="C91" s="779" t="str">
        <f>IF('Tabl. calcul points'!C91=0,"",'Tabl. calcul points'!C91)</f>
        <v/>
      </c>
      <c r="D91" s="780" t="str">
        <f>IF('Tabl. calcul points'!D91=0,"",'Tabl. calcul points'!D91)</f>
        <v/>
      </c>
      <c r="E91" s="781" t="str">
        <f>IF('Tabl. calcul points'!N91=0,"",'Tabl. calcul points'!N91)</f>
        <v/>
      </c>
      <c r="F91" s="781" t="str">
        <f>IF('Tabl. calcul points'!O91=0,"",'Tabl. calcul points'!O91)</f>
        <v/>
      </c>
      <c r="G91" s="782" t="str">
        <f>IF('Tabl. calcul points'!P91=0,"",'Tabl. calcul points'!P91)</f>
        <v/>
      </c>
      <c r="H91" s="737"/>
      <c r="I91" s="457"/>
      <c r="J91" s="457"/>
      <c r="K91" s="457"/>
      <c r="L91" s="783"/>
      <c r="M91" s="784">
        <f t="shared" si="1"/>
        <v>0</v>
      </c>
      <c r="N91" s="42"/>
    </row>
    <row r="92" spans="2:14" ht="12.75" customHeight="1">
      <c r="B92" s="40"/>
      <c r="C92" s="779" t="str">
        <f>IF('Tabl. calcul points'!C92=0,"",'Tabl. calcul points'!C92)</f>
        <v/>
      </c>
      <c r="D92" s="780" t="str">
        <f>IF('Tabl. calcul points'!D92=0,"",'Tabl. calcul points'!D92)</f>
        <v/>
      </c>
      <c r="E92" s="781" t="str">
        <f>IF('Tabl. calcul points'!N92=0,"",'Tabl. calcul points'!N92)</f>
        <v/>
      </c>
      <c r="F92" s="781" t="str">
        <f>IF('Tabl. calcul points'!O92=0,"",'Tabl. calcul points'!O92)</f>
        <v/>
      </c>
      <c r="G92" s="782" t="str">
        <f>IF('Tabl. calcul points'!P92=0,"",'Tabl. calcul points'!P92)</f>
        <v/>
      </c>
      <c r="H92" s="737"/>
      <c r="I92" s="457"/>
      <c r="J92" s="457"/>
      <c r="K92" s="457"/>
      <c r="L92" s="783"/>
      <c r="M92" s="784">
        <f t="shared" si="1"/>
        <v>0</v>
      </c>
      <c r="N92" s="42"/>
    </row>
    <row r="93" spans="2:14" ht="12.75" customHeight="1">
      <c r="B93" s="40"/>
      <c r="C93" s="779" t="str">
        <f>IF('Tabl. calcul points'!C93=0,"",'Tabl. calcul points'!C93)</f>
        <v/>
      </c>
      <c r="D93" s="780" t="str">
        <f>IF('Tabl. calcul points'!D93=0,"",'Tabl. calcul points'!D93)</f>
        <v/>
      </c>
      <c r="E93" s="781" t="str">
        <f>IF('Tabl. calcul points'!N93=0,"",'Tabl. calcul points'!N93)</f>
        <v/>
      </c>
      <c r="F93" s="781" t="str">
        <f>IF('Tabl. calcul points'!O93=0,"",'Tabl. calcul points'!O93)</f>
        <v/>
      </c>
      <c r="G93" s="782" t="str">
        <f>IF('Tabl. calcul points'!P93=0,"",'Tabl. calcul points'!P93)</f>
        <v/>
      </c>
      <c r="H93" s="737"/>
      <c r="I93" s="457"/>
      <c r="J93" s="457"/>
      <c r="K93" s="457"/>
      <c r="L93" s="783"/>
      <c r="M93" s="784">
        <f t="shared" si="1"/>
        <v>0</v>
      </c>
      <c r="N93" s="42"/>
    </row>
    <row r="94" spans="2:14" ht="12.75" customHeight="1">
      <c r="B94" s="40"/>
      <c r="C94" s="779" t="str">
        <f>IF('Tabl. calcul points'!C94=0,"",'Tabl. calcul points'!C94)</f>
        <v/>
      </c>
      <c r="D94" s="780" t="str">
        <f>IF('Tabl. calcul points'!D94=0,"",'Tabl. calcul points'!D94)</f>
        <v/>
      </c>
      <c r="E94" s="781" t="str">
        <f>IF('Tabl. calcul points'!N94=0,"",'Tabl. calcul points'!N94)</f>
        <v/>
      </c>
      <c r="F94" s="781" t="str">
        <f>IF('Tabl. calcul points'!O94=0,"",'Tabl. calcul points'!O94)</f>
        <v/>
      </c>
      <c r="G94" s="782" t="str">
        <f>IF('Tabl. calcul points'!P94=0,"",'Tabl. calcul points'!P94)</f>
        <v/>
      </c>
      <c r="H94" s="737"/>
      <c r="I94" s="457"/>
      <c r="J94" s="457"/>
      <c r="K94" s="457"/>
      <c r="L94" s="783"/>
      <c r="M94" s="784">
        <f t="shared" si="1"/>
        <v>0</v>
      </c>
      <c r="N94" s="42"/>
    </row>
    <row r="95" spans="2:14" ht="12.75" customHeight="1">
      <c r="B95" s="40"/>
      <c r="C95" s="779" t="str">
        <f>IF('Tabl. calcul points'!C95=0,"",'Tabl. calcul points'!C95)</f>
        <v/>
      </c>
      <c r="D95" s="780" t="str">
        <f>IF('Tabl. calcul points'!D95=0,"",'Tabl. calcul points'!D95)</f>
        <v/>
      </c>
      <c r="E95" s="781" t="str">
        <f>IF('Tabl. calcul points'!N95=0,"",'Tabl. calcul points'!N95)</f>
        <v/>
      </c>
      <c r="F95" s="781" t="str">
        <f>IF('Tabl. calcul points'!O95=0,"",'Tabl. calcul points'!O95)</f>
        <v/>
      </c>
      <c r="G95" s="782" t="str">
        <f>IF('Tabl. calcul points'!P95=0,"",'Tabl. calcul points'!P95)</f>
        <v/>
      </c>
      <c r="H95" s="737"/>
      <c r="I95" s="457"/>
      <c r="J95" s="457"/>
      <c r="K95" s="457"/>
      <c r="L95" s="783"/>
      <c r="M95" s="784">
        <f t="shared" si="1"/>
        <v>0</v>
      </c>
      <c r="N95" s="42"/>
    </row>
    <row r="96" spans="2:14" ht="12.75" customHeight="1">
      <c r="B96" s="40"/>
      <c r="C96" s="779" t="str">
        <f>IF('Tabl. calcul points'!C96=0,"",'Tabl. calcul points'!C96)</f>
        <v/>
      </c>
      <c r="D96" s="780" t="str">
        <f>IF('Tabl. calcul points'!D96=0,"",'Tabl. calcul points'!D96)</f>
        <v/>
      </c>
      <c r="E96" s="781" t="str">
        <f>IF('Tabl. calcul points'!N96=0,"",'Tabl. calcul points'!N96)</f>
        <v/>
      </c>
      <c r="F96" s="781" t="str">
        <f>IF('Tabl. calcul points'!O96=0,"",'Tabl. calcul points'!O96)</f>
        <v/>
      </c>
      <c r="G96" s="782" t="str">
        <f>IF('Tabl. calcul points'!P96=0,"",'Tabl. calcul points'!P96)</f>
        <v/>
      </c>
      <c r="H96" s="737"/>
      <c r="I96" s="457"/>
      <c r="J96" s="457"/>
      <c r="K96" s="457"/>
      <c r="L96" s="783"/>
      <c r="M96" s="784">
        <f t="shared" si="1"/>
        <v>0</v>
      </c>
      <c r="N96" s="42"/>
    </row>
    <row r="97" spans="2:14" ht="12.75" customHeight="1">
      <c r="B97" s="40"/>
      <c r="C97" s="779" t="str">
        <f>IF('Tabl. calcul points'!C97=0,"",'Tabl. calcul points'!C97)</f>
        <v/>
      </c>
      <c r="D97" s="780" t="str">
        <f>IF('Tabl. calcul points'!D97=0,"",'Tabl. calcul points'!D97)</f>
        <v/>
      </c>
      <c r="E97" s="781" t="str">
        <f>IF('Tabl. calcul points'!N97=0,"",'Tabl. calcul points'!N97)</f>
        <v/>
      </c>
      <c r="F97" s="781" t="str">
        <f>IF('Tabl. calcul points'!O97=0,"",'Tabl. calcul points'!O97)</f>
        <v/>
      </c>
      <c r="G97" s="782" t="str">
        <f>IF('Tabl. calcul points'!P97=0,"",'Tabl. calcul points'!P97)</f>
        <v/>
      </c>
      <c r="H97" s="737"/>
      <c r="I97" s="457"/>
      <c r="J97" s="457"/>
      <c r="K97" s="457"/>
      <c r="L97" s="783"/>
      <c r="M97" s="784">
        <f t="shared" si="1"/>
        <v>0</v>
      </c>
      <c r="N97" s="42"/>
    </row>
    <row r="98" spans="2:14" ht="12.75" customHeight="1">
      <c r="B98" s="40"/>
      <c r="C98" s="779" t="str">
        <f>IF('Tabl. calcul points'!C98=0,"",'Tabl. calcul points'!C98)</f>
        <v/>
      </c>
      <c r="D98" s="780" t="str">
        <f>IF('Tabl. calcul points'!D98=0,"",'Tabl. calcul points'!D98)</f>
        <v/>
      </c>
      <c r="E98" s="781" t="str">
        <f>IF('Tabl. calcul points'!N98=0,"",'Tabl. calcul points'!N98)</f>
        <v/>
      </c>
      <c r="F98" s="781" t="str">
        <f>IF('Tabl. calcul points'!O98=0,"",'Tabl. calcul points'!O98)</f>
        <v/>
      </c>
      <c r="G98" s="782" t="str">
        <f>IF('Tabl. calcul points'!P98=0,"",'Tabl. calcul points'!P98)</f>
        <v/>
      </c>
      <c r="H98" s="737"/>
      <c r="I98" s="457"/>
      <c r="J98" s="457"/>
      <c r="K98" s="457"/>
      <c r="L98" s="783"/>
      <c r="M98" s="784">
        <f t="shared" si="1"/>
        <v>0</v>
      </c>
      <c r="N98" s="42"/>
    </row>
    <row r="99" spans="2:14" ht="12.75" customHeight="1">
      <c r="B99" s="40"/>
      <c r="C99" s="779" t="str">
        <f>IF('Tabl. calcul points'!C99=0,"",'Tabl. calcul points'!C99)</f>
        <v/>
      </c>
      <c r="D99" s="780" t="str">
        <f>IF('Tabl. calcul points'!D99=0,"",'Tabl. calcul points'!D99)</f>
        <v/>
      </c>
      <c r="E99" s="781" t="str">
        <f>IF('Tabl. calcul points'!N99=0,"",'Tabl. calcul points'!N99)</f>
        <v/>
      </c>
      <c r="F99" s="781" t="str">
        <f>IF('Tabl. calcul points'!O99=0,"",'Tabl. calcul points'!O99)</f>
        <v/>
      </c>
      <c r="G99" s="782" t="str">
        <f>IF('Tabl. calcul points'!P99=0,"",'Tabl. calcul points'!P99)</f>
        <v/>
      </c>
      <c r="H99" s="737"/>
      <c r="I99" s="457"/>
      <c r="J99" s="457"/>
      <c r="K99" s="457"/>
      <c r="L99" s="783"/>
      <c r="M99" s="784">
        <f t="shared" si="1"/>
        <v>0</v>
      </c>
      <c r="N99" s="42"/>
    </row>
    <row r="100" spans="2:14" ht="12.75" customHeight="1">
      <c r="B100" s="40"/>
      <c r="C100" s="779" t="str">
        <f>IF('Tabl. calcul points'!C100=0,"",'Tabl. calcul points'!C100)</f>
        <v/>
      </c>
      <c r="D100" s="780" t="str">
        <f>IF('Tabl. calcul points'!D100=0,"",'Tabl. calcul points'!D100)</f>
        <v/>
      </c>
      <c r="E100" s="781" t="str">
        <f>IF('Tabl. calcul points'!N100=0,"",'Tabl. calcul points'!N100)</f>
        <v/>
      </c>
      <c r="F100" s="781" t="str">
        <f>IF('Tabl. calcul points'!O100=0,"",'Tabl. calcul points'!O100)</f>
        <v/>
      </c>
      <c r="G100" s="782" t="str">
        <f>IF('Tabl. calcul points'!P100=0,"",'Tabl. calcul points'!P100)</f>
        <v/>
      </c>
      <c r="H100" s="737"/>
      <c r="I100" s="457"/>
      <c r="J100" s="457"/>
      <c r="K100" s="457"/>
      <c r="L100" s="783"/>
      <c r="M100" s="784">
        <f t="shared" si="1"/>
        <v>0</v>
      </c>
      <c r="N100" s="42"/>
    </row>
    <row r="101" spans="2:14" ht="12.75" customHeight="1">
      <c r="B101" s="40"/>
      <c r="C101" s="779" t="str">
        <f>IF('Tabl. calcul points'!C101=0,"",'Tabl. calcul points'!C101)</f>
        <v/>
      </c>
      <c r="D101" s="780" t="str">
        <f>IF('Tabl. calcul points'!D101=0,"",'Tabl. calcul points'!D101)</f>
        <v/>
      </c>
      <c r="E101" s="781" t="str">
        <f>IF('Tabl. calcul points'!N101=0,"",'Tabl. calcul points'!N101)</f>
        <v/>
      </c>
      <c r="F101" s="781" t="str">
        <f>IF('Tabl. calcul points'!O101=0,"",'Tabl. calcul points'!O101)</f>
        <v/>
      </c>
      <c r="G101" s="782" t="str">
        <f>IF('Tabl. calcul points'!P101=0,"",'Tabl. calcul points'!P101)</f>
        <v/>
      </c>
      <c r="H101" s="737"/>
      <c r="I101" s="457"/>
      <c r="J101" s="457"/>
      <c r="K101" s="457"/>
      <c r="L101" s="783"/>
      <c r="M101" s="784">
        <f t="shared" si="1"/>
        <v>0</v>
      </c>
      <c r="N101" s="42"/>
    </row>
    <row r="102" spans="2:14" ht="12.75" customHeight="1">
      <c r="B102" s="40"/>
      <c r="C102" s="779" t="str">
        <f>IF('Tabl. calcul points'!C102=0,"",'Tabl. calcul points'!C102)</f>
        <v/>
      </c>
      <c r="D102" s="780" t="str">
        <f>IF('Tabl. calcul points'!D102=0,"",'Tabl. calcul points'!D102)</f>
        <v/>
      </c>
      <c r="E102" s="781" t="str">
        <f>IF('Tabl. calcul points'!N102=0,"",'Tabl. calcul points'!N102)</f>
        <v/>
      </c>
      <c r="F102" s="781" t="str">
        <f>IF('Tabl. calcul points'!O102=0,"",'Tabl. calcul points'!O102)</f>
        <v/>
      </c>
      <c r="G102" s="782" t="str">
        <f>IF('Tabl. calcul points'!P102=0,"",'Tabl. calcul points'!P102)</f>
        <v/>
      </c>
      <c r="H102" s="737"/>
      <c r="I102" s="457"/>
      <c r="J102" s="457"/>
      <c r="K102" s="457"/>
      <c r="L102" s="783"/>
      <c r="M102" s="784">
        <f t="shared" si="1"/>
        <v>0</v>
      </c>
      <c r="N102" s="42"/>
    </row>
    <row r="103" spans="2:14" ht="12.75" customHeight="1">
      <c r="B103" s="40"/>
      <c r="C103" s="779" t="str">
        <f>IF('Tabl. calcul points'!C103=0,"",'Tabl. calcul points'!C103)</f>
        <v/>
      </c>
      <c r="D103" s="780" t="str">
        <f>IF('Tabl. calcul points'!D103=0,"",'Tabl. calcul points'!D103)</f>
        <v/>
      </c>
      <c r="E103" s="781" t="str">
        <f>IF('Tabl. calcul points'!N103=0,"",'Tabl. calcul points'!N103)</f>
        <v/>
      </c>
      <c r="F103" s="781" t="str">
        <f>IF('Tabl. calcul points'!O103=0,"",'Tabl. calcul points'!O103)</f>
        <v/>
      </c>
      <c r="G103" s="782" t="str">
        <f>IF('Tabl. calcul points'!P103=0,"",'Tabl. calcul points'!P103)</f>
        <v/>
      </c>
      <c r="H103" s="737"/>
      <c r="I103" s="457"/>
      <c r="J103" s="457"/>
      <c r="K103" s="457"/>
      <c r="L103" s="783"/>
      <c r="M103" s="784">
        <f t="shared" si="1"/>
        <v>0</v>
      </c>
      <c r="N103" s="42"/>
    </row>
    <row r="104" spans="2:14" ht="12.75" customHeight="1">
      <c r="B104" s="40"/>
      <c r="C104" s="779" t="str">
        <f>IF('Tabl. calcul points'!C104=0,"",'Tabl. calcul points'!C104)</f>
        <v/>
      </c>
      <c r="D104" s="780" t="str">
        <f>IF('Tabl. calcul points'!D104=0,"",'Tabl. calcul points'!D104)</f>
        <v/>
      </c>
      <c r="E104" s="781" t="str">
        <f>IF('Tabl. calcul points'!N104=0,"",'Tabl. calcul points'!N104)</f>
        <v/>
      </c>
      <c r="F104" s="781" t="str">
        <f>IF('Tabl. calcul points'!O104=0,"",'Tabl. calcul points'!O104)</f>
        <v/>
      </c>
      <c r="G104" s="782" t="str">
        <f>IF('Tabl. calcul points'!P104=0,"",'Tabl. calcul points'!P104)</f>
        <v/>
      </c>
      <c r="H104" s="737"/>
      <c r="I104" s="457"/>
      <c r="J104" s="457"/>
      <c r="K104" s="457"/>
      <c r="L104" s="783"/>
      <c r="M104" s="784">
        <f t="shared" si="1"/>
        <v>0</v>
      </c>
      <c r="N104" s="42"/>
    </row>
    <row r="105" spans="2:14" ht="12.75" customHeight="1">
      <c r="B105" s="40"/>
      <c r="C105" s="779" t="str">
        <f>IF('Tabl. calcul points'!C105=0,"",'Tabl. calcul points'!C105)</f>
        <v/>
      </c>
      <c r="D105" s="780" t="str">
        <f>IF('Tabl. calcul points'!D105=0,"",'Tabl. calcul points'!D105)</f>
        <v/>
      </c>
      <c r="E105" s="781" t="str">
        <f>IF('Tabl. calcul points'!N105=0,"",'Tabl. calcul points'!N105)</f>
        <v/>
      </c>
      <c r="F105" s="781" t="str">
        <f>IF('Tabl. calcul points'!O105=0,"",'Tabl. calcul points'!O105)</f>
        <v/>
      </c>
      <c r="G105" s="782" t="str">
        <f>IF('Tabl. calcul points'!P105=0,"",'Tabl. calcul points'!P105)</f>
        <v/>
      </c>
      <c r="H105" s="737"/>
      <c r="I105" s="457"/>
      <c r="J105" s="457"/>
      <c r="K105" s="457"/>
      <c r="L105" s="783"/>
      <c r="M105" s="784">
        <f t="shared" si="1"/>
        <v>0</v>
      </c>
      <c r="N105" s="42"/>
    </row>
    <row r="106" spans="2:14" ht="12.75" customHeight="1">
      <c r="B106" s="40"/>
      <c r="C106" s="779" t="str">
        <f>IF('Tabl. calcul points'!C106=0,"",'Tabl. calcul points'!C106)</f>
        <v/>
      </c>
      <c r="D106" s="780" t="str">
        <f>IF('Tabl. calcul points'!D106=0,"",'Tabl. calcul points'!D106)</f>
        <v/>
      </c>
      <c r="E106" s="781" t="str">
        <f>IF('Tabl. calcul points'!N106=0,"",'Tabl. calcul points'!N106)</f>
        <v/>
      </c>
      <c r="F106" s="781" t="str">
        <f>IF('Tabl. calcul points'!O106=0,"",'Tabl. calcul points'!O106)</f>
        <v/>
      </c>
      <c r="G106" s="782" t="str">
        <f>IF('Tabl. calcul points'!P106=0,"",'Tabl. calcul points'!P106)</f>
        <v/>
      </c>
      <c r="H106" s="737"/>
      <c r="I106" s="457"/>
      <c r="J106" s="457"/>
      <c r="K106" s="457"/>
      <c r="L106" s="783"/>
      <c r="M106" s="784">
        <f t="shared" si="1"/>
        <v>0</v>
      </c>
      <c r="N106" s="42"/>
    </row>
    <row r="107" spans="2:14" ht="12.75" customHeight="1">
      <c r="B107" s="40"/>
      <c r="C107" s="779" t="str">
        <f>IF('Tabl. calcul points'!C107=0,"",'Tabl. calcul points'!C107)</f>
        <v/>
      </c>
      <c r="D107" s="780" t="str">
        <f>IF('Tabl. calcul points'!D107=0,"",'Tabl. calcul points'!D107)</f>
        <v/>
      </c>
      <c r="E107" s="781" t="str">
        <f>IF('Tabl. calcul points'!N107=0,"",'Tabl. calcul points'!N107)</f>
        <v/>
      </c>
      <c r="F107" s="781" t="str">
        <f>IF('Tabl. calcul points'!O107=0,"",'Tabl. calcul points'!O107)</f>
        <v/>
      </c>
      <c r="G107" s="782" t="str">
        <f>IF('Tabl. calcul points'!P107=0,"",'Tabl. calcul points'!P107)</f>
        <v/>
      </c>
      <c r="H107" s="737"/>
      <c r="I107" s="457"/>
      <c r="J107" s="457"/>
      <c r="K107" s="457"/>
      <c r="L107" s="783"/>
      <c r="M107" s="784">
        <f t="shared" si="1"/>
        <v>0</v>
      </c>
      <c r="N107" s="42"/>
    </row>
    <row r="108" spans="2:14" ht="12.75" customHeight="1">
      <c r="B108" s="40"/>
      <c r="C108" s="779" t="str">
        <f>IF('Tabl. calcul points'!C108=0,"",'Tabl. calcul points'!C108)</f>
        <v/>
      </c>
      <c r="D108" s="780" t="str">
        <f>IF('Tabl. calcul points'!D108=0,"",'Tabl. calcul points'!D108)</f>
        <v/>
      </c>
      <c r="E108" s="781" t="str">
        <f>IF('Tabl. calcul points'!N108=0,"",'Tabl. calcul points'!N108)</f>
        <v/>
      </c>
      <c r="F108" s="781" t="str">
        <f>IF('Tabl. calcul points'!O108=0,"",'Tabl. calcul points'!O108)</f>
        <v/>
      </c>
      <c r="G108" s="782" t="str">
        <f>IF('Tabl. calcul points'!P108=0,"",'Tabl. calcul points'!P108)</f>
        <v/>
      </c>
      <c r="H108" s="737"/>
      <c r="I108" s="457"/>
      <c r="J108" s="457"/>
      <c r="K108" s="457"/>
      <c r="L108" s="783"/>
      <c r="M108" s="784">
        <f t="shared" ref="M108:M152" si="2">K108-L108</f>
        <v>0</v>
      </c>
      <c r="N108" s="42"/>
    </row>
    <row r="109" spans="2:14" ht="12.75" customHeight="1">
      <c r="B109" s="40"/>
      <c r="C109" s="779" t="str">
        <f>IF('Tabl. calcul points'!C109=0,"",'Tabl. calcul points'!C109)</f>
        <v/>
      </c>
      <c r="D109" s="780" t="str">
        <f>IF('Tabl. calcul points'!D109=0,"",'Tabl. calcul points'!D109)</f>
        <v/>
      </c>
      <c r="E109" s="781" t="str">
        <f>IF('Tabl. calcul points'!N109=0,"",'Tabl. calcul points'!N109)</f>
        <v/>
      </c>
      <c r="F109" s="781" t="str">
        <f>IF('Tabl. calcul points'!O109=0,"",'Tabl. calcul points'!O109)</f>
        <v/>
      </c>
      <c r="G109" s="782" t="str">
        <f>IF('Tabl. calcul points'!P109=0,"",'Tabl. calcul points'!P109)</f>
        <v/>
      </c>
      <c r="H109" s="737"/>
      <c r="I109" s="457"/>
      <c r="J109" s="457"/>
      <c r="K109" s="457"/>
      <c r="L109" s="783"/>
      <c r="M109" s="784">
        <f t="shared" si="2"/>
        <v>0</v>
      </c>
      <c r="N109" s="42"/>
    </row>
    <row r="110" spans="2:14" ht="12.75" customHeight="1">
      <c r="B110" s="40"/>
      <c r="C110" s="779" t="str">
        <f>IF('Tabl. calcul points'!C110=0,"",'Tabl. calcul points'!C110)</f>
        <v/>
      </c>
      <c r="D110" s="780" t="str">
        <f>IF('Tabl. calcul points'!D110=0,"",'Tabl. calcul points'!D110)</f>
        <v/>
      </c>
      <c r="E110" s="781" t="str">
        <f>IF('Tabl. calcul points'!N110=0,"",'Tabl. calcul points'!N110)</f>
        <v/>
      </c>
      <c r="F110" s="781" t="str">
        <f>IF('Tabl. calcul points'!O110=0,"",'Tabl. calcul points'!O110)</f>
        <v/>
      </c>
      <c r="G110" s="782" t="str">
        <f>IF('Tabl. calcul points'!P110=0,"",'Tabl. calcul points'!P110)</f>
        <v/>
      </c>
      <c r="H110" s="737"/>
      <c r="I110" s="457"/>
      <c r="J110" s="457"/>
      <c r="K110" s="457"/>
      <c r="L110" s="783"/>
      <c r="M110" s="784">
        <f t="shared" si="2"/>
        <v>0</v>
      </c>
      <c r="N110" s="42"/>
    </row>
    <row r="111" spans="2:14" ht="12.75" customHeight="1">
      <c r="B111" s="40"/>
      <c r="C111" s="779" t="str">
        <f>IF('Tabl. calcul points'!C111=0,"",'Tabl. calcul points'!C111)</f>
        <v/>
      </c>
      <c r="D111" s="780" t="str">
        <f>IF('Tabl. calcul points'!D111=0,"",'Tabl. calcul points'!D111)</f>
        <v/>
      </c>
      <c r="E111" s="781" t="str">
        <f>IF('Tabl. calcul points'!N111=0,"",'Tabl. calcul points'!N111)</f>
        <v/>
      </c>
      <c r="F111" s="781" t="str">
        <f>IF('Tabl. calcul points'!O111=0,"",'Tabl. calcul points'!O111)</f>
        <v/>
      </c>
      <c r="G111" s="782" t="str">
        <f>IF('Tabl. calcul points'!P111=0,"",'Tabl. calcul points'!P111)</f>
        <v/>
      </c>
      <c r="H111" s="737"/>
      <c r="I111" s="457"/>
      <c r="J111" s="457"/>
      <c r="K111" s="457"/>
      <c r="L111" s="783"/>
      <c r="M111" s="784">
        <f t="shared" si="2"/>
        <v>0</v>
      </c>
      <c r="N111" s="42"/>
    </row>
    <row r="112" spans="2:14" ht="12.75" customHeight="1">
      <c r="B112" s="40"/>
      <c r="C112" s="779" t="str">
        <f>IF('Tabl. calcul points'!C112=0,"",'Tabl. calcul points'!C112)</f>
        <v/>
      </c>
      <c r="D112" s="780" t="str">
        <f>IF('Tabl. calcul points'!D112=0,"",'Tabl. calcul points'!D112)</f>
        <v/>
      </c>
      <c r="E112" s="781" t="str">
        <f>IF('Tabl. calcul points'!N112=0,"",'Tabl. calcul points'!N112)</f>
        <v/>
      </c>
      <c r="F112" s="781" t="str">
        <f>IF('Tabl. calcul points'!O112=0,"",'Tabl. calcul points'!O112)</f>
        <v/>
      </c>
      <c r="G112" s="782" t="str">
        <f>IF('Tabl. calcul points'!P112=0,"",'Tabl. calcul points'!P112)</f>
        <v/>
      </c>
      <c r="H112" s="737"/>
      <c r="I112" s="457"/>
      <c r="J112" s="457"/>
      <c r="K112" s="457"/>
      <c r="L112" s="783"/>
      <c r="M112" s="784">
        <f t="shared" si="2"/>
        <v>0</v>
      </c>
      <c r="N112" s="42"/>
    </row>
    <row r="113" spans="2:14" ht="12.75" customHeight="1">
      <c r="B113" s="40"/>
      <c r="C113" s="779" t="str">
        <f>IF('Tabl. calcul points'!C113=0,"",'Tabl. calcul points'!C113)</f>
        <v/>
      </c>
      <c r="D113" s="780" t="str">
        <f>IF('Tabl. calcul points'!D113=0,"",'Tabl. calcul points'!D113)</f>
        <v/>
      </c>
      <c r="E113" s="781" t="str">
        <f>IF('Tabl. calcul points'!N113=0,"",'Tabl. calcul points'!N113)</f>
        <v/>
      </c>
      <c r="F113" s="781" t="str">
        <f>IF('Tabl. calcul points'!O113=0,"",'Tabl. calcul points'!O113)</f>
        <v/>
      </c>
      <c r="G113" s="782" t="str">
        <f>IF('Tabl. calcul points'!P113=0,"",'Tabl. calcul points'!P113)</f>
        <v/>
      </c>
      <c r="H113" s="737"/>
      <c r="I113" s="457"/>
      <c r="J113" s="457"/>
      <c r="K113" s="457"/>
      <c r="L113" s="783"/>
      <c r="M113" s="784">
        <f t="shared" si="2"/>
        <v>0</v>
      </c>
      <c r="N113" s="42"/>
    </row>
    <row r="114" spans="2:14" ht="12.75" customHeight="1">
      <c r="B114" s="40"/>
      <c r="C114" s="779" t="str">
        <f>IF('Tabl. calcul points'!C114=0,"",'Tabl. calcul points'!C114)</f>
        <v/>
      </c>
      <c r="D114" s="780" t="str">
        <f>IF('Tabl. calcul points'!D114=0,"",'Tabl. calcul points'!D114)</f>
        <v/>
      </c>
      <c r="E114" s="781" t="str">
        <f>IF('Tabl. calcul points'!N114=0,"",'Tabl. calcul points'!N114)</f>
        <v/>
      </c>
      <c r="F114" s="781" t="str">
        <f>IF('Tabl. calcul points'!O114=0,"",'Tabl. calcul points'!O114)</f>
        <v/>
      </c>
      <c r="G114" s="782" t="str">
        <f>IF('Tabl. calcul points'!P114=0,"",'Tabl. calcul points'!P114)</f>
        <v/>
      </c>
      <c r="H114" s="737"/>
      <c r="I114" s="457"/>
      <c r="J114" s="457"/>
      <c r="K114" s="457"/>
      <c r="L114" s="783"/>
      <c r="M114" s="784">
        <f t="shared" si="2"/>
        <v>0</v>
      </c>
      <c r="N114" s="42"/>
    </row>
    <row r="115" spans="2:14" ht="12.75" customHeight="1">
      <c r="B115" s="40"/>
      <c r="C115" s="779" t="str">
        <f>IF('Tabl. calcul points'!C115=0,"",'Tabl. calcul points'!C115)</f>
        <v/>
      </c>
      <c r="D115" s="780" t="str">
        <f>IF('Tabl. calcul points'!D115=0,"",'Tabl. calcul points'!D115)</f>
        <v/>
      </c>
      <c r="E115" s="781" t="str">
        <f>IF('Tabl. calcul points'!N115=0,"",'Tabl. calcul points'!N115)</f>
        <v/>
      </c>
      <c r="F115" s="781" t="str">
        <f>IF('Tabl. calcul points'!O115=0,"",'Tabl. calcul points'!O115)</f>
        <v/>
      </c>
      <c r="G115" s="782" t="str">
        <f>IF('Tabl. calcul points'!P115=0,"",'Tabl. calcul points'!P115)</f>
        <v/>
      </c>
      <c r="H115" s="737"/>
      <c r="I115" s="457"/>
      <c r="J115" s="457"/>
      <c r="K115" s="457"/>
      <c r="L115" s="783"/>
      <c r="M115" s="784">
        <f t="shared" si="2"/>
        <v>0</v>
      </c>
      <c r="N115" s="42"/>
    </row>
    <row r="116" spans="2:14" ht="12.75" customHeight="1">
      <c r="B116" s="40"/>
      <c r="C116" s="779" t="str">
        <f>IF('Tabl. calcul points'!C116=0,"",'Tabl. calcul points'!C116)</f>
        <v/>
      </c>
      <c r="D116" s="780" t="str">
        <f>IF('Tabl. calcul points'!D116=0,"",'Tabl. calcul points'!D116)</f>
        <v/>
      </c>
      <c r="E116" s="781" t="str">
        <f>IF('Tabl. calcul points'!N116=0,"",'Tabl. calcul points'!N116)</f>
        <v/>
      </c>
      <c r="F116" s="781" t="str">
        <f>IF('Tabl. calcul points'!O116=0,"",'Tabl. calcul points'!O116)</f>
        <v/>
      </c>
      <c r="G116" s="782" t="str">
        <f>IF('Tabl. calcul points'!P116=0,"",'Tabl. calcul points'!P116)</f>
        <v/>
      </c>
      <c r="H116" s="737"/>
      <c r="I116" s="457"/>
      <c r="J116" s="457"/>
      <c r="K116" s="457"/>
      <c r="L116" s="783"/>
      <c r="M116" s="784">
        <f t="shared" si="2"/>
        <v>0</v>
      </c>
      <c r="N116" s="42"/>
    </row>
    <row r="117" spans="2:14" ht="12.75" customHeight="1">
      <c r="B117" s="40"/>
      <c r="C117" s="779" t="str">
        <f>IF('Tabl. calcul points'!C117=0,"",'Tabl. calcul points'!C117)</f>
        <v/>
      </c>
      <c r="D117" s="780" t="str">
        <f>IF('Tabl. calcul points'!D117=0,"",'Tabl. calcul points'!D117)</f>
        <v/>
      </c>
      <c r="E117" s="781" t="str">
        <f>IF('Tabl. calcul points'!N117=0,"",'Tabl. calcul points'!N117)</f>
        <v/>
      </c>
      <c r="F117" s="781" t="str">
        <f>IF('Tabl. calcul points'!O117=0,"",'Tabl. calcul points'!O117)</f>
        <v/>
      </c>
      <c r="G117" s="782" t="str">
        <f>IF('Tabl. calcul points'!P117=0,"",'Tabl. calcul points'!P117)</f>
        <v/>
      </c>
      <c r="H117" s="737"/>
      <c r="I117" s="457"/>
      <c r="J117" s="457"/>
      <c r="K117" s="457"/>
      <c r="L117" s="783"/>
      <c r="M117" s="784">
        <f t="shared" si="2"/>
        <v>0</v>
      </c>
      <c r="N117" s="42"/>
    </row>
    <row r="118" spans="2:14" ht="12.75" customHeight="1">
      <c r="B118" s="40"/>
      <c r="C118" s="779" t="str">
        <f>IF('Tabl. calcul points'!C118=0,"",'Tabl. calcul points'!C118)</f>
        <v/>
      </c>
      <c r="D118" s="780" t="str">
        <f>IF('Tabl. calcul points'!D118=0,"",'Tabl. calcul points'!D118)</f>
        <v/>
      </c>
      <c r="E118" s="781" t="str">
        <f>IF('Tabl. calcul points'!N118=0,"",'Tabl. calcul points'!N118)</f>
        <v/>
      </c>
      <c r="F118" s="781" t="str">
        <f>IF('Tabl. calcul points'!O118=0,"",'Tabl. calcul points'!O118)</f>
        <v/>
      </c>
      <c r="G118" s="782" t="str">
        <f>IF('Tabl. calcul points'!P118=0,"",'Tabl. calcul points'!P118)</f>
        <v/>
      </c>
      <c r="H118" s="737"/>
      <c r="I118" s="457"/>
      <c r="J118" s="457"/>
      <c r="K118" s="457"/>
      <c r="L118" s="783"/>
      <c r="M118" s="784">
        <f t="shared" si="2"/>
        <v>0</v>
      </c>
      <c r="N118" s="42"/>
    </row>
    <row r="119" spans="2:14" ht="12.75" customHeight="1">
      <c r="B119" s="40"/>
      <c r="C119" s="779" t="str">
        <f>IF('Tabl. calcul points'!C119=0,"",'Tabl. calcul points'!C119)</f>
        <v/>
      </c>
      <c r="D119" s="780" t="str">
        <f>IF('Tabl. calcul points'!D119=0,"",'Tabl. calcul points'!D119)</f>
        <v/>
      </c>
      <c r="E119" s="781" t="str">
        <f>IF('Tabl. calcul points'!N119=0,"",'Tabl. calcul points'!N119)</f>
        <v/>
      </c>
      <c r="F119" s="781" t="str">
        <f>IF('Tabl. calcul points'!O119=0,"",'Tabl. calcul points'!O119)</f>
        <v/>
      </c>
      <c r="G119" s="782" t="str">
        <f>IF('Tabl. calcul points'!P119=0,"",'Tabl. calcul points'!P119)</f>
        <v/>
      </c>
      <c r="H119" s="737"/>
      <c r="I119" s="457"/>
      <c r="J119" s="457"/>
      <c r="K119" s="457"/>
      <c r="L119" s="783"/>
      <c r="M119" s="784">
        <f t="shared" si="2"/>
        <v>0</v>
      </c>
      <c r="N119" s="42"/>
    </row>
    <row r="120" spans="2:14" ht="12.75" customHeight="1">
      <c r="B120" s="40"/>
      <c r="C120" s="779" t="str">
        <f>IF('Tabl. calcul points'!C120=0,"",'Tabl. calcul points'!C120)</f>
        <v/>
      </c>
      <c r="D120" s="780" t="str">
        <f>IF('Tabl. calcul points'!D120=0,"",'Tabl. calcul points'!D120)</f>
        <v/>
      </c>
      <c r="E120" s="781" t="str">
        <f>IF('Tabl. calcul points'!N120=0,"",'Tabl. calcul points'!N120)</f>
        <v/>
      </c>
      <c r="F120" s="781" t="str">
        <f>IF('Tabl. calcul points'!O120=0,"",'Tabl. calcul points'!O120)</f>
        <v/>
      </c>
      <c r="G120" s="782" t="str">
        <f>IF('Tabl. calcul points'!P120=0,"",'Tabl. calcul points'!P120)</f>
        <v/>
      </c>
      <c r="H120" s="737"/>
      <c r="I120" s="457"/>
      <c r="J120" s="457"/>
      <c r="K120" s="457"/>
      <c r="L120" s="783"/>
      <c r="M120" s="784">
        <f t="shared" si="2"/>
        <v>0</v>
      </c>
      <c r="N120" s="42"/>
    </row>
    <row r="121" spans="2:14" ht="12.75" customHeight="1">
      <c r="B121" s="40"/>
      <c r="C121" s="779" t="str">
        <f>IF('Tabl. calcul points'!C121=0,"",'Tabl. calcul points'!C121)</f>
        <v/>
      </c>
      <c r="D121" s="780" t="str">
        <f>IF('Tabl. calcul points'!D121=0,"",'Tabl. calcul points'!D121)</f>
        <v/>
      </c>
      <c r="E121" s="781" t="str">
        <f>IF('Tabl. calcul points'!N121=0,"",'Tabl. calcul points'!N121)</f>
        <v/>
      </c>
      <c r="F121" s="781" t="str">
        <f>IF('Tabl. calcul points'!O121=0,"",'Tabl. calcul points'!O121)</f>
        <v/>
      </c>
      <c r="G121" s="782" t="str">
        <f>IF('Tabl. calcul points'!P121=0,"",'Tabl. calcul points'!P121)</f>
        <v/>
      </c>
      <c r="H121" s="737"/>
      <c r="I121" s="457"/>
      <c r="J121" s="457"/>
      <c r="K121" s="457"/>
      <c r="L121" s="783"/>
      <c r="M121" s="784">
        <f t="shared" si="2"/>
        <v>0</v>
      </c>
      <c r="N121" s="42"/>
    </row>
    <row r="122" spans="2:14" ht="12.75" customHeight="1">
      <c r="B122" s="40"/>
      <c r="C122" s="779" t="str">
        <f>IF('Tabl. calcul points'!C122=0,"",'Tabl. calcul points'!C122)</f>
        <v/>
      </c>
      <c r="D122" s="780" t="str">
        <f>IF('Tabl. calcul points'!D122=0,"",'Tabl. calcul points'!D122)</f>
        <v/>
      </c>
      <c r="E122" s="781" t="str">
        <f>IF('Tabl. calcul points'!N122=0,"",'Tabl. calcul points'!N122)</f>
        <v/>
      </c>
      <c r="F122" s="781" t="str">
        <f>IF('Tabl. calcul points'!O122=0,"",'Tabl. calcul points'!O122)</f>
        <v/>
      </c>
      <c r="G122" s="782" t="str">
        <f>IF('Tabl. calcul points'!P122=0,"",'Tabl. calcul points'!P122)</f>
        <v/>
      </c>
      <c r="H122" s="737"/>
      <c r="I122" s="457"/>
      <c r="J122" s="457"/>
      <c r="K122" s="457"/>
      <c r="L122" s="783"/>
      <c r="M122" s="784">
        <f t="shared" si="2"/>
        <v>0</v>
      </c>
      <c r="N122" s="42"/>
    </row>
    <row r="123" spans="2:14" ht="12.75" customHeight="1">
      <c r="B123" s="40"/>
      <c r="C123" s="779" t="str">
        <f>IF('Tabl. calcul points'!C123=0,"",'Tabl. calcul points'!C123)</f>
        <v/>
      </c>
      <c r="D123" s="780" t="str">
        <f>IF('Tabl. calcul points'!D123=0,"",'Tabl. calcul points'!D123)</f>
        <v/>
      </c>
      <c r="E123" s="781" t="str">
        <f>IF('Tabl. calcul points'!N123=0,"",'Tabl. calcul points'!N123)</f>
        <v/>
      </c>
      <c r="F123" s="781" t="str">
        <f>IF('Tabl. calcul points'!O123=0,"",'Tabl. calcul points'!O123)</f>
        <v/>
      </c>
      <c r="G123" s="782" t="str">
        <f>IF('Tabl. calcul points'!P123=0,"",'Tabl. calcul points'!P123)</f>
        <v/>
      </c>
      <c r="H123" s="737"/>
      <c r="I123" s="457"/>
      <c r="J123" s="457"/>
      <c r="K123" s="457"/>
      <c r="L123" s="783"/>
      <c r="M123" s="784">
        <f t="shared" si="2"/>
        <v>0</v>
      </c>
      <c r="N123" s="42"/>
    </row>
    <row r="124" spans="2:14" ht="12.75" customHeight="1">
      <c r="B124" s="40"/>
      <c r="C124" s="779" t="str">
        <f>IF('Tabl. calcul points'!C124=0,"",'Tabl. calcul points'!C124)</f>
        <v/>
      </c>
      <c r="D124" s="780" t="str">
        <f>IF('Tabl. calcul points'!D124=0,"",'Tabl. calcul points'!D124)</f>
        <v/>
      </c>
      <c r="E124" s="781" t="str">
        <f>IF('Tabl. calcul points'!N124=0,"",'Tabl. calcul points'!N124)</f>
        <v/>
      </c>
      <c r="F124" s="781" t="str">
        <f>IF('Tabl. calcul points'!O124=0,"",'Tabl. calcul points'!O124)</f>
        <v/>
      </c>
      <c r="G124" s="782" t="str">
        <f>IF('Tabl. calcul points'!P124=0,"",'Tabl. calcul points'!P124)</f>
        <v/>
      </c>
      <c r="H124" s="737"/>
      <c r="I124" s="457"/>
      <c r="J124" s="457"/>
      <c r="K124" s="457"/>
      <c r="L124" s="783"/>
      <c r="M124" s="784">
        <f t="shared" si="2"/>
        <v>0</v>
      </c>
      <c r="N124" s="42"/>
    </row>
    <row r="125" spans="2:14" ht="12.75" customHeight="1">
      <c r="B125" s="40"/>
      <c r="C125" s="779" t="str">
        <f>IF('Tabl. calcul points'!C125=0,"",'Tabl. calcul points'!C125)</f>
        <v/>
      </c>
      <c r="D125" s="780" t="str">
        <f>IF('Tabl. calcul points'!D125=0,"",'Tabl. calcul points'!D125)</f>
        <v/>
      </c>
      <c r="E125" s="781" t="str">
        <f>IF('Tabl. calcul points'!N125=0,"",'Tabl. calcul points'!N125)</f>
        <v/>
      </c>
      <c r="F125" s="781" t="str">
        <f>IF('Tabl. calcul points'!O125=0,"",'Tabl. calcul points'!O125)</f>
        <v/>
      </c>
      <c r="G125" s="782" t="str">
        <f>IF('Tabl. calcul points'!P125=0,"",'Tabl. calcul points'!P125)</f>
        <v/>
      </c>
      <c r="H125" s="737"/>
      <c r="I125" s="457"/>
      <c r="J125" s="457"/>
      <c r="K125" s="457"/>
      <c r="L125" s="783"/>
      <c r="M125" s="784">
        <f t="shared" si="2"/>
        <v>0</v>
      </c>
      <c r="N125" s="42"/>
    </row>
    <row r="126" spans="2:14" ht="12.75" customHeight="1">
      <c r="B126" s="40"/>
      <c r="C126" s="779" t="str">
        <f>IF('Tabl. calcul points'!C126=0,"",'Tabl. calcul points'!C126)</f>
        <v/>
      </c>
      <c r="D126" s="780" t="str">
        <f>IF('Tabl. calcul points'!D126=0,"",'Tabl. calcul points'!D126)</f>
        <v/>
      </c>
      <c r="E126" s="781" t="str">
        <f>IF('Tabl. calcul points'!N126=0,"",'Tabl. calcul points'!N126)</f>
        <v/>
      </c>
      <c r="F126" s="781" t="str">
        <f>IF('Tabl. calcul points'!O126=0,"",'Tabl. calcul points'!O126)</f>
        <v/>
      </c>
      <c r="G126" s="782" t="str">
        <f>IF('Tabl. calcul points'!P126=0,"",'Tabl. calcul points'!P126)</f>
        <v/>
      </c>
      <c r="H126" s="737"/>
      <c r="I126" s="457"/>
      <c r="J126" s="457"/>
      <c r="K126" s="457"/>
      <c r="L126" s="783"/>
      <c r="M126" s="784">
        <f t="shared" si="2"/>
        <v>0</v>
      </c>
      <c r="N126" s="42"/>
    </row>
    <row r="127" spans="2:14" ht="12.75" customHeight="1">
      <c r="B127" s="40"/>
      <c r="C127" s="779" t="str">
        <f>IF('Tabl. calcul points'!C127=0,"",'Tabl. calcul points'!C127)</f>
        <v/>
      </c>
      <c r="D127" s="780" t="str">
        <f>IF('Tabl. calcul points'!D127=0,"",'Tabl. calcul points'!D127)</f>
        <v/>
      </c>
      <c r="E127" s="781" t="str">
        <f>IF('Tabl. calcul points'!N127=0,"",'Tabl. calcul points'!N127)</f>
        <v/>
      </c>
      <c r="F127" s="781" t="str">
        <f>IF('Tabl. calcul points'!O127=0,"",'Tabl. calcul points'!O127)</f>
        <v/>
      </c>
      <c r="G127" s="782" t="str">
        <f>IF('Tabl. calcul points'!P127=0,"",'Tabl. calcul points'!P127)</f>
        <v/>
      </c>
      <c r="H127" s="737"/>
      <c r="I127" s="457"/>
      <c r="J127" s="457"/>
      <c r="K127" s="457"/>
      <c r="L127" s="783"/>
      <c r="M127" s="784">
        <f t="shared" si="2"/>
        <v>0</v>
      </c>
      <c r="N127" s="42"/>
    </row>
    <row r="128" spans="2:14" ht="12.75" customHeight="1">
      <c r="B128" s="40"/>
      <c r="C128" s="779" t="str">
        <f>IF('Tabl. calcul points'!C128=0,"",'Tabl. calcul points'!C128)</f>
        <v/>
      </c>
      <c r="D128" s="780" t="str">
        <f>IF('Tabl. calcul points'!D128=0,"",'Tabl. calcul points'!D128)</f>
        <v/>
      </c>
      <c r="E128" s="781" t="str">
        <f>IF('Tabl. calcul points'!N128=0,"",'Tabl. calcul points'!N128)</f>
        <v/>
      </c>
      <c r="F128" s="781" t="str">
        <f>IF('Tabl. calcul points'!O128=0,"",'Tabl. calcul points'!O128)</f>
        <v/>
      </c>
      <c r="G128" s="782" t="str">
        <f>IF('Tabl. calcul points'!P128=0,"",'Tabl. calcul points'!P128)</f>
        <v/>
      </c>
      <c r="H128" s="737"/>
      <c r="I128" s="457"/>
      <c r="J128" s="457"/>
      <c r="K128" s="457"/>
      <c r="L128" s="783"/>
      <c r="M128" s="784">
        <f t="shared" si="2"/>
        <v>0</v>
      </c>
      <c r="N128" s="42"/>
    </row>
    <row r="129" spans="2:14" ht="12.75" customHeight="1">
      <c r="B129" s="40"/>
      <c r="C129" s="779" t="str">
        <f>IF('Tabl. calcul points'!C129=0,"",'Tabl. calcul points'!C129)</f>
        <v/>
      </c>
      <c r="D129" s="780" t="str">
        <f>IF('Tabl. calcul points'!D129=0,"",'Tabl. calcul points'!D129)</f>
        <v/>
      </c>
      <c r="E129" s="781" t="str">
        <f>IF('Tabl. calcul points'!N129=0,"",'Tabl. calcul points'!N129)</f>
        <v/>
      </c>
      <c r="F129" s="781" t="str">
        <f>IF('Tabl. calcul points'!O129=0,"",'Tabl. calcul points'!O129)</f>
        <v/>
      </c>
      <c r="G129" s="782" t="str">
        <f>IF('Tabl. calcul points'!P129=0,"",'Tabl. calcul points'!P129)</f>
        <v/>
      </c>
      <c r="H129" s="737"/>
      <c r="I129" s="457"/>
      <c r="J129" s="457"/>
      <c r="K129" s="457"/>
      <c r="L129" s="783"/>
      <c r="M129" s="784">
        <f t="shared" si="2"/>
        <v>0</v>
      </c>
      <c r="N129" s="42"/>
    </row>
    <row r="130" spans="2:14" ht="12.75" customHeight="1">
      <c r="B130" s="40"/>
      <c r="C130" s="779" t="str">
        <f>IF('Tabl. calcul points'!C130=0,"",'Tabl. calcul points'!C130)</f>
        <v/>
      </c>
      <c r="D130" s="780" t="str">
        <f>IF('Tabl. calcul points'!D130=0,"",'Tabl. calcul points'!D130)</f>
        <v/>
      </c>
      <c r="E130" s="781" t="str">
        <f>IF('Tabl. calcul points'!N130=0,"",'Tabl. calcul points'!N130)</f>
        <v/>
      </c>
      <c r="F130" s="781" t="str">
        <f>IF('Tabl. calcul points'!O130=0,"",'Tabl. calcul points'!O130)</f>
        <v/>
      </c>
      <c r="G130" s="782" t="str">
        <f>IF('Tabl. calcul points'!P130=0,"",'Tabl. calcul points'!P130)</f>
        <v/>
      </c>
      <c r="H130" s="737"/>
      <c r="I130" s="457"/>
      <c r="J130" s="457"/>
      <c r="K130" s="457"/>
      <c r="L130" s="783"/>
      <c r="M130" s="784">
        <f t="shared" si="2"/>
        <v>0</v>
      </c>
      <c r="N130" s="42"/>
    </row>
    <row r="131" spans="2:14" ht="12.75" customHeight="1">
      <c r="B131" s="40"/>
      <c r="C131" s="779" t="str">
        <f>IF('Tabl. calcul points'!C131=0,"",'Tabl. calcul points'!C131)</f>
        <v/>
      </c>
      <c r="D131" s="780" t="str">
        <f>IF('Tabl. calcul points'!D131=0,"",'Tabl. calcul points'!D131)</f>
        <v/>
      </c>
      <c r="E131" s="781" t="str">
        <f>IF('Tabl. calcul points'!N131=0,"",'Tabl. calcul points'!N131)</f>
        <v/>
      </c>
      <c r="F131" s="781" t="str">
        <f>IF('Tabl. calcul points'!O131=0,"",'Tabl. calcul points'!O131)</f>
        <v/>
      </c>
      <c r="G131" s="782" t="str">
        <f>IF('Tabl. calcul points'!P131=0,"",'Tabl. calcul points'!P131)</f>
        <v/>
      </c>
      <c r="H131" s="737"/>
      <c r="I131" s="457"/>
      <c r="J131" s="457"/>
      <c r="K131" s="457"/>
      <c r="L131" s="783"/>
      <c r="M131" s="784">
        <f t="shared" si="2"/>
        <v>0</v>
      </c>
      <c r="N131" s="42"/>
    </row>
    <row r="132" spans="2:14" ht="12.75" customHeight="1">
      <c r="B132" s="40"/>
      <c r="C132" s="779" t="str">
        <f>IF('Tabl. calcul points'!C132=0,"",'Tabl. calcul points'!C132)</f>
        <v/>
      </c>
      <c r="D132" s="780" t="str">
        <f>IF('Tabl. calcul points'!D132=0,"",'Tabl. calcul points'!D132)</f>
        <v/>
      </c>
      <c r="E132" s="781" t="str">
        <f>IF('Tabl. calcul points'!N132=0,"",'Tabl. calcul points'!N132)</f>
        <v/>
      </c>
      <c r="F132" s="781" t="str">
        <f>IF('Tabl. calcul points'!O132=0,"",'Tabl. calcul points'!O132)</f>
        <v/>
      </c>
      <c r="G132" s="782" t="str">
        <f>IF('Tabl. calcul points'!P132=0,"",'Tabl. calcul points'!P132)</f>
        <v/>
      </c>
      <c r="H132" s="737"/>
      <c r="I132" s="457"/>
      <c r="J132" s="457"/>
      <c r="K132" s="457"/>
      <c r="L132" s="783"/>
      <c r="M132" s="784">
        <f t="shared" si="2"/>
        <v>0</v>
      </c>
      <c r="N132" s="42"/>
    </row>
    <row r="133" spans="2:14" ht="12.75" customHeight="1">
      <c r="B133" s="40"/>
      <c r="C133" s="779" t="str">
        <f>IF('Tabl. calcul points'!C133=0,"",'Tabl. calcul points'!C133)</f>
        <v/>
      </c>
      <c r="D133" s="780" t="str">
        <f>IF('Tabl. calcul points'!D133=0,"",'Tabl. calcul points'!D133)</f>
        <v/>
      </c>
      <c r="E133" s="781" t="str">
        <f>IF('Tabl. calcul points'!N133=0,"",'Tabl. calcul points'!N133)</f>
        <v/>
      </c>
      <c r="F133" s="781" t="str">
        <f>IF('Tabl. calcul points'!O133=0,"",'Tabl. calcul points'!O133)</f>
        <v/>
      </c>
      <c r="G133" s="782" t="str">
        <f>IF('Tabl. calcul points'!P133=0,"",'Tabl. calcul points'!P133)</f>
        <v/>
      </c>
      <c r="H133" s="737"/>
      <c r="I133" s="457"/>
      <c r="J133" s="457"/>
      <c r="K133" s="457"/>
      <c r="L133" s="783"/>
      <c r="M133" s="784">
        <f t="shared" si="2"/>
        <v>0</v>
      </c>
      <c r="N133" s="42"/>
    </row>
    <row r="134" spans="2:14" ht="12.75" customHeight="1">
      <c r="B134" s="40"/>
      <c r="C134" s="779" t="str">
        <f>IF('Tabl. calcul points'!C134=0,"",'Tabl. calcul points'!C134)</f>
        <v/>
      </c>
      <c r="D134" s="780" t="str">
        <f>IF('Tabl. calcul points'!D134=0,"",'Tabl. calcul points'!D134)</f>
        <v/>
      </c>
      <c r="E134" s="781" t="str">
        <f>IF('Tabl. calcul points'!N134=0,"",'Tabl. calcul points'!N134)</f>
        <v/>
      </c>
      <c r="F134" s="781" t="str">
        <f>IF('Tabl. calcul points'!O134=0,"",'Tabl. calcul points'!O134)</f>
        <v/>
      </c>
      <c r="G134" s="782" t="str">
        <f>IF('Tabl. calcul points'!P134=0,"",'Tabl. calcul points'!P134)</f>
        <v/>
      </c>
      <c r="H134" s="737"/>
      <c r="I134" s="457"/>
      <c r="J134" s="457"/>
      <c r="K134" s="457"/>
      <c r="L134" s="783"/>
      <c r="M134" s="784">
        <f t="shared" si="2"/>
        <v>0</v>
      </c>
      <c r="N134" s="42"/>
    </row>
    <row r="135" spans="2:14" ht="12.75" customHeight="1">
      <c r="B135" s="40"/>
      <c r="C135" s="779" t="str">
        <f>IF('Tabl. calcul points'!C135=0,"",'Tabl. calcul points'!C135)</f>
        <v/>
      </c>
      <c r="D135" s="780" t="str">
        <f>IF('Tabl. calcul points'!D135=0,"",'Tabl. calcul points'!D135)</f>
        <v/>
      </c>
      <c r="E135" s="781" t="str">
        <f>IF('Tabl. calcul points'!N135=0,"",'Tabl. calcul points'!N135)</f>
        <v/>
      </c>
      <c r="F135" s="781" t="str">
        <f>IF('Tabl. calcul points'!O135=0,"",'Tabl. calcul points'!O135)</f>
        <v/>
      </c>
      <c r="G135" s="782" t="str">
        <f>IF('Tabl. calcul points'!P135=0,"",'Tabl. calcul points'!P135)</f>
        <v/>
      </c>
      <c r="H135" s="737"/>
      <c r="I135" s="457"/>
      <c r="J135" s="457"/>
      <c r="K135" s="457"/>
      <c r="L135" s="783"/>
      <c r="M135" s="784">
        <f t="shared" si="2"/>
        <v>0</v>
      </c>
      <c r="N135" s="42"/>
    </row>
    <row r="136" spans="2:14" ht="12.75" customHeight="1">
      <c r="B136" s="40"/>
      <c r="C136" s="779" t="str">
        <f>IF('Tabl. calcul points'!C136=0,"",'Tabl. calcul points'!C136)</f>
        <v/>
      </c>
      <c r="D136" s="780" t="str">
        <f>IF('Tabl. calcul points'!D136=0,"",'Tabl. calcul points'!D136)</f>
        <v/>
      </c>
      <c r="E136" s="781" t="str">
        <f>IF('Tabl. calcul points'!N136=0,"",'Tabl. calcul points'!N136)</f>
        <v/>
      </c>
      <c r="F136" s="781" t="str">
        <f>IF('Tabl. calcul points'!O136=0,"",'Tabl. calcul points'!O136)</f>
        <v/>
      </c>
      <c r="G136" s="782" t="str">
        <f>IF('Tabl. calcul points'!P136=0,"",'Tabl. calcul points'!P136)</f>
        <v/>
      </c>
      <c r="H136" s="737"/>
      <c r="I136" s="457"/>
      <c r="J136" s="457"/>
      <c r="K136" s="457"/>
      <c r="L136" s="783"/>
      <c r="M136" s="784">
        <f t="shared" si="2"/>
        <v>0</v>
      </c>
      <c r="N136" s="42"/>
    </row>
    <row r="137" spans="2:14" ht="12.75" customHeight="1">
      <c r="B137" s="40"/>
      <c r="C137" s="779" t="str">
        <f>IF('Tabl. calcul points'!C137=0,"",'Tabl. calcul points'!C137)</f>
        <v/>
      </c>
      <c r="D137" s="780" t="str">
        <f>IF('Tabl. calcul points'!D137=0,"",'Tabl. calcul points'!D137)</f>
        <v/>
      </c>
      <c r="E137" s="781" t="str">
        <f>IF('Tabl. calcul points'!N137=0,"",'Tabl. calcul points'!N137)</f>
        <v/>
      </c>
      <c r="F137" s="781" t="str">
        <f>IF('Tabl. calcul points'!O137=0,"",'Tabl. calcul points'!O137)</f>
        <v/>
      </c>
      <c r="G137" s="782" t="str">
        <f>IF('Tabl. calcul points'!P137=0,"",'Tabl. calcul points'!P137)</f>
        <v/>
      </c>
      <c r="H137" s="737"/>
      <c r="I137" s="457"/>
      <c r="J137" s="457"/>
      <c r="K137" s="457"/>
      <c r="L137" s="783"/>
      <c r="M137" s="784">
        <f t="shared" si="2"/>
        <v>0</v>
      </c>
      <c r="N137" s="42"/>
    </row>
    <row r="138" spans="2:14" ht="12.75" customHeight="1">
      <c r="B138" s="40"/>
      <c r="C138" s="779" t="str">
        <f>IF('Tabl. calcul points'!C138=0,"",'Tabl. calcul points'!C138)</f>
        <v/>
      </c>
      <c r="D138" s="780" t="str">
        <f>IF('Tabl. calcul points'!D138=0,"",'Tabl. calcul points'!D138)</f>
        <v/>
      </c>
      <c r="E138" s="781" t="str">
        <f>IF('Tabl. calcul points'!N138=0,"",'Tabl. calcul points'!N138)</f>
        <v/>
      </c>
      <c r="F138" s="781" t="str">
        <f>IF('Tabl. calcul points'!O138=0,"",'Tabl. calcul points'!O138)</f>
        <v/>
      </c>
      <c r="G138" s="782" t="str">
        <f>IF('Tabl. calcul points'!P138=0,"",'Tabl. calcul points'!P138)</f>
        <v/>
      </c>
      <c r="H138" s="737"/>
      <c r="I138" s="457"/>
      <c r="J138" s="457"/>
      <c r="K138" s="457"/>
      <c r="L138" s="783"/>
      <c r="M138" s="784">
        <f t="shared" si="2"/>
        <v>0</v>
      </c>
      <c r="N138" s="42"/>
    </row>
    <row r="139" spans="2:14" ht="12.75" customHeight="1">
      <c r="B139" s="40"/>
      <c r="C139" s="779" t="str">
        <f>IF('Tabl. calcul points'!C139=0,"",'Tabl. calcul points'!C139)</f>
        <v/>
      </c>
      <c r="D139" s="780" t="str">
        <f>IF('Tabl. calcul points'!D139=0,"",'Tabl. calcul points'!D139)</f>
        <v/>
      </c>
      <c r="E139" s="781" t="str">
        <f>IF('Tabl. calcul points'!N139=0,"",'Tabl. calcul points'!N139)</f>
        <v/>
      </c>
      <c r="F139" s="781" t="str">
        <f>IF('Tabl. calcul points'!O139=0,"",'Tabl. calcul points'!O139)</f>
        <v/>
      </c>
      <c r="G139" s="782" t="str">
        <f>IF('Tabl. calcul points'!P139=0,"",'Tabl. calcul points'!P139)</f>
        <v/>
      </c>
      <c r="H139" s="737"/>
      <c r="I139" s="457"/>
      <c r="J139" s="457"/>
      <c r="K139" s="457"/>
      <c r="L139" s="783"/>
      <c r="M139" s="784">
        <f t="shared" si="2"/>
        <v>0</v>
      </c>
      <c r="N139" s="42"/>
    </row>
    <row r="140" spans="2:14" ht="12.75" customHeight="1">
      <c r="B140" s="40"/>
      <c r="C140" s="779" t="str">
        <f>IF('Tabl. calcul points'!C140=0,"",'Tabl. calcul points'!C140)</f>
        <v/>
      </c>
      <c r="D140" s="780" t="str">
        <f>IF('Tabl. calcul points'!D140=0,"",'Tabl. calcul points'!D140)</f>
        <v/>
      </c>
      <c r="E140" s="781" t="str">
        <f>IF('Tabl. calcul points'!N140=0,"",'Tabl. calcul points'!N140)</f>
        <v/>
      </c>
      <c r="F140" s="781" t="str">
        <f>IF('Tabl. calcul points'!O140=0,"",'Tabl. calcul points'!O140)</f>
        <v/>
      </c>
      <c r="G140" s="782" t="str">
        <f>IF('Tabl. calcul points'!P140=0,"",'Tabl. calcul points'!P140)</f>
        <v/>
      </c>
      <c r="H140" s="737"/>
      <c r="I140" s="457"/>
      <c r="J140" s="457"/>
      <c r="K140" s="457"/>
      <c r="L140" s="783"/>
      <c r="M140" s="784">
        <f t="shared" si="2"/>
        <v>0</v>
      </c>
      <c r="N140" s="42"/>
    </row>
    <row r="141" spans="2:14" ht="12.75" customHeight="1">
      <c r="B141" s="40"/>
      <c r="C141" s="779" t="str">
        <f>IF('Tabl. calcul points'!C141=0,"",'Tabl. calcul points'!C141)</f>
        <v/>
      </c>
      <c r="D141" s="780" t="str">
        <f>IF('Tabl. calcul points'!D141=0,"",'Tabl. calcul points'!D141)</f>
        <v/>
      </c>
      <c r="E141" s="781" t="str">
        <f>IF('Tabl. calcul points'!N141=0,"",'Tabl. calcul points'!N141)</f>
        <v/>
      </c>
      <c r="F141" s="781" t="str">
        <f>IF('Tabl. calcul points'!O141=0,"",'Tabl. calcul points'!O141)</f>
        <v/>
      </c>
      <c r="G141" s="782" t="str">
        <f>IF('Tabl. calcul points'!P141=0,"",'Tabl. calcul points'!P141)</f>
        <v/>
      </c>
      <c r="H141" s="737"/>
      <c r="I141" s="457"/>
      <c r="J141" s="457"/>
      <c r="K141" s="457"/>
      <c r="L141" s="783"/>
      <c r="M141" s="784">
        <f t="shared" si="2"/>
        <v>0</v>
      </c>
      <c r="N141" s="42"/>
    </row>
    <row r="142" spans="2:14" ht="12.75" customHeight="1">
      <c r="B142" s="40"/>
      <c r="C142" s="779" t="str">
        <f>IF('Tabl. calcul points'!C142=0,"",'Tabl. calcul points'!C142)</f>
        <v/>
      </c>
      <c r="D142" s="780" t="str">
        <f>IF('Tabl. calcul points'!D142=0,"",'Tabl. calcul points'!D142)</f>
        <v/>
      </c>
      <c r="E142" s="781" t="str">
        <f>IF('Tabl. calcul points'!N142=0,"",'Tabl. calcul points'!N142)</f>
        <v/>
      </c>
      <c r="F142" s="781" t="str">
        <f>IF('Tabl. calcul points'!O142=0,"",'Tabl. calcul points'!O142)</f>
        <v/>
      </c>
      <c r="G142" s="782" t="str">
        <f>IF('Tabl. calcul points'!P142=0,"",'Tabl. calcul points'!P142)</f>
        <v/>
      </c>
      <c r="H142" s="737"/>
      <c r="I142" s="457"/>
      <c r="J142" s="457"/>
      <c r="K142" s="457"/>
      <c r="L142" s="783"/>
      <c r="M142" s="784">
        <f t="shared" si="2"/>
        <v>0</v>
      </c>
      <c r="N142" s="42"/>
    </row>
    <row r="143" spans="2:14" ht="12.75" customHeight="1">
      <c r="B143" s="40"/>
      <c r="C143" s="779" t="str">
        <f>IF('Tabl. calcul points'!C143=0,"",'Tabl. calcul points'!C143)</f>
        <v/>
      </c>
      <c r="D143" s="780" t="str">
        <f>IF('Tabl. calcul points'!D143=0,"",'Tabl. calcul points'!D143)</f>
        <v/>
      </c>
      <c r="E143" s="781" t="str">
        <f>IF('Tabl. calcul points'!N143=0,"",'Tabl. calcul points'!N143)</f>
        <v/>
      </c>
      <c r="F143" s="781" t="str">
        <f>IF('Tabl. calcul points'!O143=0,"",'Tabl. calcul points'!O143)</f>
        <v/>
      </c>
      <c r="G143" s="782" t="str">
        <f>IF('Tabl. calcul points'!P143=0,"",'Tabl. calcul points'!P143)</f>
        <v/>
      </c>
      <c r="H143" s="737"/>
      <c r="I143" s="457"/>
      <c r="J143" s="457"/>
      <c r="K143" s="457"/>
      <c r="L143" s="783"/>
      <c r="M143" s="784">
        <f t="shared" si="2"/>
        <v>0</v>
      </c>
      <c r="N143" s="42"/>
    </row>
    <row r="144" spans="2:14" ht="12.75" customHeight="1">
      <c r="B144" s="40"/>
      <c r="C144" s="779" t="str">
        <f>IF('Tabl. calcul points'!C144=0,"",'Tabl. calcul points'!C144)</f>
        <v/>
      </c>
      <c r="D144" s="780" t="str">
        <f>IF('Tabl. calcul points'!D144=0,"",'Tabl. calcul points'!D144)</f>
        <v/>
      </c>
      <c r="E144" s="781" t="str">
        <f>IF('Tabl. calcul points'!N144=0,"",'Tabl. calcul points'!N144)</f>
        <v/>
      </c>
      <c r="F144" s="781" t="str">
        <f>IF('Tabl. calcul points'!O144=0,"",'Tabl. calcul points'!O144)</f>
        <v/>
      </c>
      <c r="G144" s="782" t="str">
        <f>IF('Tabl. calcul points'!P144=0,"",'Tabl. calcul points'!P144)</f>
        <v/>
      </c>
      <c r="H144" s="737"/>
      <c r="I144" s="457"/>
      <c r="J144" s="457"/>
      <c r="K144" s="457"/>
      <c r="L144" s="783"/>
      <c r="M144" s="784">
        <f t="shared" si="2"/>
        <v>0</v>
      </c>
      <c r="N144" s="42"/>
    </row>
    <row r="145" spans="2:14" ht="12.75" customHeight="1">
      <c r="B145" s="40"/>
      <c r="C145" s="779" t="str">
        <f>IF('Tabl. calcul points'!C145=0,"",'Tabl. calcul points'!C145)</f>
        <v/>
      </c>
      <c r="D145" s="780" t="str">
        <f>IF('Tabl. calcul points'!D145=0,"",'Tabl. calcul points'!D145)</f>
        <v/>
      </c>
      <c r="E145" s="781" t="str">
        <f>IF('Tabl. calcul points'!N145=0,"",'Tabl. calcul points'!N145)</f>
        <v/>
      </c>
      <c r="F145" s="781" t="str">
        <f>IF('Tabl. calcul points'!O145=0,"",'Tabl. calcul points'!O145)</f>
        <v/>
      </c>
      <c r="G145" s="782" t="str">
        <f>IF('Tabl. calcul points'!P145=0,"",'Tabl. calcul points'!P145)</f>
        <v/>
      </c>
      <c r="H145" s="737"/>
      <c r="I145" s="457"/>
      <c r="J145" s="457"/>
      <c r="K145" s="457"/>
      <c r="L145" s="783"/>
      <c r="M145" s="784">
        <f t="shared" si="2"/>
        <v>0</v>
      </c>
      <c r="N145" s="42"/>
    </row>
    <row r="146" spans="2:14" ht="12.75" customHeight="1">
      <c r="B146" s="40"/>
      <c r="C146" s="779" t="str">
        <f>IF('Tabl. calcul points'!C146=0,"",'Tabl. calcul points'!C146)</f>
        <v/>
      </c>
      <c r="D146" s="780" t="str">
        <f>IF('Tabl. calcul points'!D146=0,"",'Tabl. calcul points'!D146)</f>
        <v/>
      </c>
      <c r="E146" s="781" t="str">
        <f>IF('Tabl. calcul points'!N146=0,"",'Tabl. calcul points'!N146)</f>
        <v/>
      </c>
      <c r="F146" s="781" t="str">
        <f>IF('Tabl. calcul points'!O146=0,"",'Tabl. calcul points'!O146)</f>
        <v/>
      </c>
      <c r="G146" s="782" t="str">
        <f>IF('Tabl. calcul points'!P146=0,"",'Tabl. calcul points'!P146)</f>
        <v/>
      </c>
      <c r="H146" s="737"/>
      <c r="I146" s="457"/>
      <c r="J146" s="457"/>
      <c r="K146" s="457"/>
      <c r="L146" s="783"/>
      <c r="M146" s="784">
        <f t="shared" si="2"/>
        <v>0</v>
      </c>
      <c r="N146" s="42"/>
    </row>
    <row r="147" spans="2:14" ht="12.75" customHeight="1">
      <c r="B147" s="40"/>
      <c r="C147" s="779" t="str">
        <f>IF('Tabl. calcul points'!C147=0,"",'Tabl. calcul points'!C147)</f>
        <v/>
      </c>
      <c r="D147" s="780" t="str">
        <f>IF('Tabl. calcul points'!D147=0,"",'Tabl. calcul points'!D147)</f>
        <v/>
      </c>
      <c r="E147" s="781" t="str">
        <f>IF('Tabl. calcul points'!N147=0,"",'Tabl. calcul points'!N147)</f>
        <v/>
      </c>
      <c r="F147" s="781" t="str">
        <f>IF('Tabl. calcul points'!O147=0,"",'Tabl. calcul points'!O147)</f>
        <v/>
      </c>
      <c r="G147" s="782" t="str">
        <f>IF('Tabl. calcul points'!P147=0,"",'Tabl. calcul points'!P147)</f>
        <v/>
      </c>
      <c r="H147" s="737"/>
      <c r="I147" s="457"/>
      <c r="J147" s="457"/>
      <c r="K147" s="457"/>
      <c r="L147" s="783"/>
      <c r="M147" s="784">
        <f t="shared" si="2"/>
        <v>0</v>
      </c>
      <c r="N147" s="42"/>
    </row>
    <row r="148" spans="2:14" ht="12.75" customHeight="1">
      <c r="B148" s="40"/>
      <c r="C148" s="779" t="str">
        <f>IF('Tabl. calcul points'!C148=0,"",'Tabl. calcul points'!C148)</f>
        <v/>
      </c>
      <c r="D148" s="780" t="str">
        <f>IF('Tabl. calcul points'!D148=0,"",'Tabl. calcul points'!D148)</f>
        <v/>
      </c>
      <c r="E148" s="781" t="str">
        <f>IF('Tabl. calcul points'!N148=0,"",'Tabl. calcul points'!N148)</f>
        <v/>
      </c>
      <c r="F148" s="781" t="str">
        <f>IF('Tabl. calcul points'!O148=0,"",'Tabl. calcul points'!O148)</f>
        <v/>
      </c>
      <c r="G148" s="782" t="str">
        <f>IF('Tabl. calcul points'!P148=0,"",'Tabl. calcul points'!P148)</f>
        <v/>
      </c>
      <c r="H148" s="737"/>
      <c r="I148" s="457"/>
      <c r="J148" s="457"/>
      <c r="K148" s="457"/>
      <c r="L148" s="783"/>
      <c r="M148" s="784">
        <f t="shared" si="2"/>
        <v>0</v>
      </c>
      <c r="N148" s="42"/>
    </row>
    <row r="149" spans="2:14" ht="12.75" customHeight="1">
      <c r="B149" s="40"/>
      <c r="C149" s="779" t="str">
        <f>IF('Tabl. calcul points'!C149=0,"",'Tabl. calcul points'!C149)</f>
        <v/>
      </c>
      <c r="D149" s="780" t="str">
        <f>IF('Tabl. calcul points'!D149=0,"",'Tabl. calcul points'!D149)</f>
        <v/>
      </c>
      <c r="E149" s="781" t="str">
        <f>IF('Tabl. calcul points'!N149=0,"",'Tabl. calcul points'!N149)</f>
        <v/>
      </c>
      <c r="F149" s="781" t="str">
        <f>IF('Tabl. calcul points'!O149=0,"",'Tabl. calcul points'!O149)</f>
        <v/>
      </c>
      <c r="G149" s="782" t="str">
        <f>IF('Tabl. calcul points'!P149=0,"",'Tabl. calcul points'!P149)</f>
        <v/>
      </c>
      <c r="H149" s="737"/>
      <c r="I149" s="457"/>
      <c r="J149" s="457"/>
      <c r="K149" s="457"/>
      <c r="L149" s="783"/>
      <c r="M149" s="784">
        <f t="shared" si="2"/>
        <v>0</v>
      </c>
      <c r="N149" s="42"/>
    </row>
    <row r="150" spans="2:14" ht="12.75" customHeight="1">
      <c r="B150" s="40"/>
      <c r="C150" s="779" t="str">
        <f>IF('Tabl. calcul points'!C150=0,"",'Tabl. calcul points'!C150)</f>
        <v/>
      </c>
      <c r="D150" s="780" t="str">
        <f>IF('Tabl. calcul points'!D150=0,"",'Tabl. calcul points'!D150)</f>
        <v/>
      </c>
      <c r="E150" s="781" t="str">
        <f>IF('Tabl. calcul points'!N150=0,"",'Tabl. calcul points'!N150)</f>
        <v/>
      </c>
      <c r="F150" s="781" t="str">
        <f>IF('Tabl. calcul points'!O150=0,"",'Tabl. calcul points'!O150)</f>
        <v/>
      </c>
      <c r="G150" s="782" t="str">
        <f>IF('Tabl. calcul points'!P150=0,"",'Tabl. calcul points'!P150)</f>
        <v/>
      </c>
      <c r="H150" s="737"/>
      <c r="I150" s="457"/>
      <c r="J150" s="457"/>
      <c r="K150" s="457"/>
      <c r="L150" s="783"/>
      <c r="M150" s="784">
        <f t="shared" si="2"/>
        <v>0</v>
      </c>
      <c r="N150" s="42"/>
    </row>
    <row r="151" spans="2:14" ht="12.75" customHeight="1">
      <c r="B151" s="40"/>
      <c r="C151" s="779" t="str">
        <f>IF('Tabl. calcul points'!C151=0,"",'Tabl. calcul points'!C151)</f>
        <v/>
      </c>
      <c r="D151" s="780" t="str">
        <f>IF('Tabl. calcul points'!D151=0,"",'Tabl. calcul points'!D151)</f>
        <v/>
      </c>
      <c r="E151" s="781" t="str">
        <f>IF('Tabl. calcul points'!N151=0,"",'Tabl. calcul points'!N151)</f>
        <v/>
      </c>
      <c r="F151" s="781" t="str">
        <f>IF('Tabl. calcul points'!O151=0,"",'Tabl. calcul points'!O151)</f>
        <v/>
      </c>
      <c r="G151" s="782" t="str">
        <f>IF('Tabl. calcul points'!P151=0,"",'Tabl. calcul points'!P151)</f>
        <v/>
      </c>
      <c r="H151" s="737"/>
      <c r="I151" s="457"/>
      <c r="J151" s="457"/>
      <c r="K151" s="457"/>
      <c r="L151" s="783"/>
      <c r="M151" s="784">
        <f t="shared" si="2"/>
        <v>0</v>
      </c>
      <c r="N151" s="42"/>
    </row>
    <row r="152" spans="2:14" ht="13.5" thickBot="1">
      <c r="B152" s="40"/>
      <c r="C152" s="779" t="str">
        <f>IF('Tabl. calcul points'!C152=0,"",'Tabl. calcul points'!C152)</f>
        <v/>
      </c>
      <c r="D152" s="780" t="str">
        <f>IF('Tabl. calcul points'!D152=0,"",'Tabl. calcul points'!D152)</f>
        <v/>
      </c>
      <c r="E152" s="781" t="str">
        <f>IF('Tabl. calcul points'!N152=0,"",'Tabl. calcul points'!N152)</f>
        <v/>
      </c>
      <c r="F152" s="781" t="str">
        <f>IF('Tabl. calcul points'!O152=0,"",'Tabl. calcul points'!O152)</f>
        <v/>
      </c>
      <c r="G152" s="782" t="str">
        <f>IF('Tabl. calcul points'!P152=0,"",'Tabl. calcul points'!P152)</f>
        <v/>
      </c>
      <c r="H152" s="737"/>
      <c r="I152" s="457"/>
      <c r="J152" s="457"/>
      <c r="K152" s="457"/>
      <c r="L152" s="783"/>
      <c r="M152" s="784">
        <f t="shared" si="2"/>
        <v>0</v>
      </c>
      <c r="N152" s="42"/>
    </row>
    <row r="153" spans="2:14" s="492" customFormat="1" ht="13.5" thickBot="1">
      <c r="B153" s="493"/>
      <c r="C153" s="562" t="s">
        <v>786</v>
      </c>
      <c r="D153" s="310">
        <f>SUM(D6:D152)</f>
        <v>0</v>
      </c>
      <c r="E153" s="329">
        <f>SUM(E6:E152)</f>
        <v>0</v>
      </c>
      <c r="F153" s="329">
        <f>SUM(F6:F152)</f>
        <v>0</v>
      </c>
      <c r="G153" s="595">
        <f>E153-F153</f>
        <v>0</v>
      </c>
      <c r="H153" s="582">
        <f>SUM(H6:H152)</f>
        <v>0</v>
      </c>
      <c r="I153" s="329">
        <f>SUM(I6:I152)</f>
        <v>0</v>
      </c>
      <c r="J153" s="329">
        <f>SUM(J6:J152)</f>
        <v>0</v>
      </c>
      <c r="K153" s="329">
        <f>SUM(K6:K152)</f>
        <v>0</v>
      </c>
      <c r="L153" s="785">
        <f>SUM(L6:L152)</f>
        <v>0</v>
      </c>
      <c r="M153" s="786">
        <f>K153-L153</f>
        <v>0</v>
      </c>
      <c r="N153" s="494"/>
    </row>
    <row r="154" spans="2:14" ht="13.5" thickBot="1">
      <c r="B154" s="60"/>
      <c r="C154" s="62"/>
      <c r="D154" s="62"/>
      <c r="E154" s="62"/>
      <c r="F154" s="62"/>
      <c r="G154" s="62"/>
      <c r="H154" s="62"/>
      <c r="I154" s="62"/>
      <c r="J154" s="62"/>
      <c r="K154" s="62"/>
      <c r="L154" s="62"/>
      <c r="M154" s="62"/>
      <c r="N154" s="63"/>
    </row>
  </sheetData>
  <sheetProtection sheet="1" objects="1" scenarios="1" selectLockedCells="1"/>
  <mergeCells count="11">
    <mergeCell ref="B2:N2"/>
    <mergeCell ref="E3:E5"/>
    <mergeCell ref="F3:F5"/>
    <mergeCell ref="G3:G5"/>
    <mergeCell ref="H3:H5"/>
    <mergeCell ref="I3:I5"/>
    <mergeCell ref="J3:J5"/>
    <mergeCell ref="K3:K5"/>
    <mergeCell ref="L3:L5"/>
    <mergeCell ref="M3:M5"/>
    <mergeCell ref="C3:C5"/>
  </mergeCells>
  <phoneticPr fontId="0" type="noConversion"/>
  <printOptions horizontalCentered="1" verticalCentered="1"/>
  <pageMargins left="0.19685039370078741" right="0.19685039370078741" top="0.19685039370078741" bottom="0.59055118110236227" header="0.19685039370078741" footer="0.19685039370078741"/>
  <pageSetup paperSize="9" scale="75" orientation="landscape" horizontalDpi="300" verticalDpi="300" r:id="rId1"/>
  <headerFooter alignWithMargins="0">
    <oddFooter>&amp;R- 41 -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B1:N154"/>
  <sheetViews>
    <sheetView workbookViewId="0">
      <pane xSplit="7" ySplit="5" topLeftCell="H99" activePane="bottomRight" state="frozenSplit"/>
      <selection pane="topRight" activeCell="D47" sqref="D47"/>
      <selection pane="bottomLeft" activeCell="D47" sqref="D47"/>
      <selection pane="bottomRight" activeCell="H47" sqref="H47"/>
    </sheetView>
  </sheetViews>
  <sheetFormatPr baseColWidth="10" defaultColWidth="11.42578125" defaultRowHeight="12.75"/>
  <cols>
    <col min="1" max="1" width="2.42578125" style="13" customWidth="1"/>
    <col min="2" max="2" width="1" style="13" customWidth="1"/>
    <col min="3" max="3" width="34.5703125" style="13" customWidth="1"/>
    <col min="4" max="4" width="11.5703125" style="13" customWidth="1"/>
    <col min="5" max="5" width="11.42578125" style="13"/>
    <col min="6" max="6" width="14.140625" style="13" bestFit="1" customWidth="1"/>
    <col min="7" max="7" width="12.28515625" style="13" bestFit="1" customWidth="1"/>
    <col min="8" max="8" width="14.28515625" style="13" bestFit="1" customWidth="1"/>
    <col min="9" max="9" width="14.42578125" style="13" bestFit="1" customWidth="1"/>
    <col min="10" max="12" width="15.85546875" style="13" bestFit="1" customWidth="1"/>
    <col min="13" max="13" width="20.28515625" style="13" bestFit="1" customWidth="1"/>
    <col min="14" max="14" width="1" style="13" customWidth="1"/>
    <col min="15" max="16384" width="11.42578125" style="13"/>
  </cols>
  <sheetData>
    <row r="1" spans="2:14" ht="13.5" thickBot="1"/>
    <row r="2" spans="2:14" ht="33" customHeight="1" thickBot="1">
      <c r="B2" s="1154" t="s">
        <v>1557</v>
      </c>
      <c r="C2" s="1143"/>
      <c r="D2" s="1143"/>
      <c r="E2" s="1143"/>
      <c r="F2" s="1143"/>
      <c r="G2" s="1143"/>
      <c r="H2" s="1143"/>
      <c r="I2" s="1143"/>
      <c r="J2" s="1143"/>
      <c r="K2" s="1143"/>
      <c r="L2" s="1143"/>
      <c r="M2" s="1143"/>
      <c r="N2" s="1144"/>
    </row>
    <row r="3" spans="2:14">
      <c r="B3" s="40"/>
      <c r="C3" s="1275" t="s">
        <v>1516</v>
      </c>
      <c r="D3" s="1064"/>
      <c r="E3" s="1064" t="s">
        <v>1558</v>
      </c>
      <c r="F3" s="1064" t="s">
        <v>1559</v>
      </c>
      <c r="G3" s="1064" t="s">
        <v>760</v>
      </c>
      <c r="H3" s="1064" t="s">
        <v>1560</v>
      </c>
      <c r="I3" s="1064" t="s">
        <v>1560</v>
      </c>
      <c r="J3" s="1064" t="s">
        <v>1560</v>
      </c>
      <c r="K3" s="1064" t="s">
        <v>1560</v>
      </c>
      <c r="L3" s="1064" t="s">
        <v>1560</v>
      </c>
      <c r="M3" s="1064" t="s">
        <v>1561</v>
      </c>
      <c r="N3" s="42"/>
    </row>
    <row r="4" spans="2:14">
      <c r="B4" s="40"/>
      <c r="C4" s="1276"/>
      <c r="D4" s="1065" t="s">
        <v>1502</v>
      </c>
      <c r="E4" s="1065" t="s">
        <v>1533</v>
      </c>
      <c r="F4" s="1065" t="s">
        <v>1534</v>
      </c>
      <c r="G4" s="1065" t="s">
        <v>1562</v>
      </c>
      <c r="H4" s="787" t="s">
        <v>1563</v>
      </c>
      <c r="I4" s="1065" t="s">
        <v>1564</v>
      </c>
      <c r="J4" s="1065" t="s">
        <v>1565</v>
      </c>
      <c r="K4" s="1065" t="s">
        <v>1565</v>
      </c>
      <c r="L4" s="1065" t="s">
        <v>1565</v>
      </c>
      <c r="M4" s="1065" t="s">
        <v>1566</v>
      </c>
      <c r="N4" s="42"/>
    </row>
    <row r="5" spans="2:14" ht="13.5" thickBot="1">
      <c r="B5" s="40"/>
      <c r="C5" s="1276"/>
      <c r="D5" s="1065"/>
      <c r="E5" s="1065" t="s">
        <v>1544</v>
      </c>
      <c r="F5" s="1065" t="s">
        <v>1545</v>
      </c>
      <c r="G5" s="1065"/>
      <c r="H5" s="1065" t="s">
        <v>1567</v>
      </c>
      <c r="I5" s="1065" t="s">
        <v>1568</v>
      </c>
      <c r="J5" s="1065" t="s">
        <v>1569</v>
      </c>
      <c r="K5" s="1065" t="s">
        <v>1570</v>
      </c>
      <c r="L5" s="1065" t="s">
        <v>1571</v>
      </c>
      <c r="M5" s="1065" t="s">
        <v>1572</v>
      </c>
      <c r="N5" s="42"/>
    </row>
    <row r="6" spans="2:14">
      <c r="B6" s="40"/>
      <c r="C6" s="788" t="str">
        <f>IF('Tabl. calcul points'!C6="","",'Tabl. calcul points'!C6)</f>
        <v/>
      </c>
      <c r="D6" s="789" t="str">
        <f>IF('Tabl. calcul points'!D6="","",'Tabl. calcul points'!D6)</f>
        <v/>
      </c>
      <c r="E6" s="790" t="str">
        <f>IF('Tabl. calcul points'!N6="","",'Tabl. calcul points'!N6)</f>
        <v/>
      </c>
      <c r="F6" s="791" t="str">
        <f>IF('Tabl. calcul points'!O6=0,"",'Tabl. calcul points'!O6)</f>
        <v/>
      </c>
      <c r="G6" s="792" t="str">
        <f>IF('Tabl. calcul points'!P6=0,"",'Tabl. calcul points'!P6)</f>
        <v/>
      </c>
      <c r="H6" s="735"/>
      <c r="I6" s="776"/>
      <c r="J6" s="776"/>
      <c r="K6" s="776"/>
      <c r="L6" s="777"/>
      <c r="M6" s="778">
        <f t="shared" ref="M6:M37" si="0">H6+I6+J6+K6+L6</f>
        <v>0</v>
      </c>
      <c r="N6" s="42"/>
    </row>
    <row r="7" spans="2:14">
      <c r="B7" s="40"/>
      <c r="C7" s="793" t="str">
        <f>IF('Tabl. calcul points'!C7="","",'Tabl. calcul points'!C7)</f>
        <v/>
      </c>
      <c r="D7" s="794" t="str">
        <f>IF('Tabl. calcul points'!D7="","",'Tabl. calcul points'!D7)</f>
        <v/>
      </c>
      <c r="E7" s="795" t="str">
        <f>IF('Tabl. calcul points'!N7="","",'Tabl. calcul points'!N7)</f>
        <v/>
      </c>
      <c r="F7" s="796" t="str">
        <f>IF('Tabl. calcul points'!O7=0,"",'Tabl. calcul points'!O7)</f>
        <v/>
      </c>
      <c r="G7" s="797" t="str">
        <f>IF('Tabl. calcul points'!P7=0,"",'Tabl. calcul points'!P7)</f>
        <v/>
      </c>
      <c r="H7" s="737"/>
      <c r="I7" s="457"/>
      <c r="J7" s="457"/>
      <c r="K7" s="457"/>
      <c r="L7" s="783"/>
      <c r="M7" s="784">
        <f t="shared" si="0"/>
        <v>0</v>
      </c>
      <c r="N7" s="42"/>
    </row>
    <row r="8" spans="2:14">
      <c r="B8" s="40"/>
      <c r="C8" s="793" t="str">
        <f>IF('Tabl. calcul points'!C8="","",'Tabl. calcul points'!C8)</f>
        <v/>
      </c>
      <c r="D8" s="794" t="str">
        <f>IF('Tabl. calcul points'!D8="","",'Tabl. calcul points'!D8)</f>
        <v/>
      </c>
      <c r="E8" s="795" t="str">
        <f>IF('Tabl. calcul points'!N8="","",'Tabl. calcul points'!N8)</f>
        <v/>
      </c>
      <c r="F8" s="796" t="str">
        <f>IF('Tabl. calcul points'!O8=0,"",'Tabl. calcul points'!O8)</f>
        <v/>
      </c>
      <c r="G8" s="797" t="str">
        <f>IF('Tabl. calcul points'!P8=0,"",'Tabl. calcul points'!P8)</f>
        <v/>
      </c>
      <c r="H8" s="737"/>
      <c r="I8" s="457"/>
      <c r="J8" s="457"/>
      <c r="K8" s="457"/>
      <c r="L8" s="783"/>
      <c r="M8" s="784">
        <f t="shared" si="0"/>
        <v>0</v>
      </c>
      <c r="N8" s="42"/>
    </row>
    <row r="9" spans="2:14">
      <c r="B9" s="40"/>
      <c r="C9" s="793" t="str">
        <f>IF('Tabl. calcul points'!C9="","",'Tabl. calcul points'!C9)</f>
        <v/>
      </c>
      <c r="D9" s="794" t="str">
        <f>IF('Tabl. calcul points'!D9="","",'Tabl. calcul points'!D9)</f>
        <v/>
      </c>
      <c r="E9" s="795" t="str">
        <f>IF('Tabl. calcul points'!N9="","",'Tabl. calcul points'!N9)</f>
        <v/>
      </c>
      <c r="F9" s="796" t="str">
        <f>IF('Tabl. calcul points'!O9=0,"",'Tabl. calcul points'!O9)</f>
        <v/>
      </c>
      <c r="G9" s="797" t="str">
        <f>IF('Tabl. calcul points'!P9=0,"",'Tabl. calcul points'!P9)</f>
        <v/>
      </c>
      <c r="H9" s="737"/>
      <c r="I9" s="457"/>
      <c r="J9" s="457"/>
      <c r="K9" s="457"/>
      <c r="L9" s="783"/>
      <c r="M9" s="784">
        <f t="shared" si="0"/>
        <v>0</v>
      </c>
      <c r="N9" s="42"/>
    </row>
    <row r="10" spans="2:14">
      <c r="B10" s="40"/>
      <c r="C10" s="793" t="str">
        <f>IF('Tabl. calcul points'!C10="","",'Tabl. calcul points'!C10)</f>
        <v/>
      </c>
      <c r="D10" s="794" t="str">
        <f>IF('Tabl. calcul points'!D10="","",'Tabl. calcul points'!D10)</f>
        <v/>
      </c>
      <c r="E10" s="795" t="str">
        <f>IF('Tabl. calcul points'!N10="","",'Tabl. calcul points'!N10)</f>
        <v/>
      </c>
      <c r="F10" s="796" t="str">
        <f>IF('Tabl. calcul points'!O10=0,"",'Tabl. calcul points'!O10)</f>
        <v/>
      </c>
      <c r="G10" s="797" t="str">
        <f>IF('Tabl. calcul points'!P10=0,"",'Tabl. calcul points'!P10)</f>
        <v/>
      </c>
      <c r="H10" s="737"/>
      <c r="I10" s="457"/>
      <c r="J10" s="457"/>
      <c r="K10" s="457"/>
      <c r="L10" s="783"/>
      <c r="M10" s="784">
        <f t="shared" si="0"/>
        <v>0</v>
      </c>
      <c r="N10" s="42"/>
    </row>
    <row r="11" spans="2:14">
      <c r="B11" s="40"/>
      <c r="C11" s="793" t="str">
        <f>IF('Tabl. calcul points'!C11="","",'Tabl. calcul points'!C11)</f>
        <v/>
      </c>
      <c r="D11" s="794" t="str">
        <f>IF('Tabl. calcul points'!D11="","",'Tabl. calcul points'!D11)</f>
        <v/>
      </c>
      <c r="E11" s="795" t="str">
        <f>IF('Tabl. calcul points'!N11="","",'Tabl. calcul points'!N11)</f>
        <v/>
      </c>
      <c r="F11" s="796" t="str">
        <f>IF('Tabl. calcul points'!O11=0,"",'Tabl. calcul points'!O11)</f>
        <v/>
      </c>
      <c r="G11" s="797" t="str">
        <f>IF('Tabl. calcul points'!P11=0,"",'Tabl. calcul points'!P11)</f>
        <v/>
      </c>
      <c r="H11" s="737"/>
      <c r="I11" s="457"/>
      <c r="J11" s="457"/>
      <c r="K11" s="457"/>
      <c r="L11" s="783"/>
      <c r="M11" s="784">
        <f t="shared" si="0"/>
        <v>0</v>
      </c>
      <c r="N11" s="42"/>
    </row>
    <row r="12" spans="2:14">
      <c r="B12" s="40"/>
      <c r="C12" s="793" t="str">
        <f>IF('Tabl. calcul points'!C12="","",'Tabl. calcul points'!C12)</f>
        <v/>
      </c>
      <c r="D12" s="794" t="str">
        <f>IF('Tabl. calcul points'!D12="","",'Tabl. calcul points'!D12)</f>
        <v/>
      </c>
      <c r="E12" s="795" t="str">
        <f>IF('Tabl. calcul points'!N12="","",'Tabl. calcul points'!N12)</f>
        <v/>
      </c>
      <c r="F12" s="796" t="str">
        <f>IF('Tabl. calcul points'!O12=0,"",'Tabl. calcul points'!O12)</f>
        <v/>
      </c>
      <c r="G12" s="797" t="str">
        <f>IF('Tabl. calcul points'!P12=0,"",'Tabl. calcul points'!P12)</f>
        <v/>
      </c>
      <c r="H12" s="737"/>
      <c r="I12" s="457"/>
      <c r="J12" s="457"/>
      <c r="K12" s="457"/>
      <c r="L12" s="783"/>
      <c r="M12" s="784">
        <f t="shared" si="0"/>
        <v>0</v>
      </c>
      <c r="N12" s="42"/>
    </row>
    <row r="13" spans="2:14">
      <c r="B13" s="40"/>
      <c r="C13" s="793" t="str">
        <f>IF('Tabl. calcul points'!C13="","",'Tabl. calcul points'!C13)</f>
        <v/>
      </c>
      <c r="D13" s="794" t="str">
        <f>IF('Tabl. calcul points'!D13="","",'Tabl. calcul points'!D13)</f>
        <v/>
      </c>
      <c r="E13" s="795" t="str">
        <f>IF('Tabl. calcul points'!N13="","",'Tabl. calcul points'!N13)</f>
        <v/>
      </c>
      <c r="F13" s="796" t="str">
        <f>IF('Tabl. calcul points'!O13=0,"",'Tabl. calcul points'!O13)</f>
        <v/>
      </c>
      <c r="G13" s="797" t="str">
        <f>IF('Tabl. calcul points'!P13=0,"",'Tabl. calcul points'!P13)</f>
        <v/>
      </c>
      <c r="H13" s="737"/>
      <c r="I13" s="457"/>
      <c r="J13" s="457"/>
      <c r="K13" s="457"/>
      <c r="L13" s="783"/>
      <c r="M13" s="784">
        <f t="shared" si="0"/>
        <v>0</v>
      </c>
      <c r="N13" s="42"/>
    </row>
    <row r="14" spans="2:14">
      <c r="B14" s="40"/>
      <c r="C14" s="793" t="str">
        <f>IF('Tabl. calcul points'!C14="","",'Tabl. calcul points'!C14)</f>
        <v/>
      </c>
      <c r="D14" s="794" t="str">
        <f>IF('Tabl. calcul points'!D14="","",'Tabl. calcul points'!D14)</f>
        <v/>
      </c>
      <c r="E14" s="795" t="str">
        <f>IF('Tabl. calcul points'!N14="","",'Tabl. calcul points'!N14)</f>
        <v/>
      </c>
      <c r="F14" s="796" t="str">
        <f>IF('Tabl. calcul points'!O14=0,"",'Tabl. calcul points'!O14)</f>
        <v/>
      </c>
      <c r="G14" s="797" t="str">
        <f>IF('Tabl. calcul points'!P14=0,"",'Tabl. calcul points'!P14)</f>
        <v/>
      </c>
      <c r="H14" s="737"/>
      <c r="I14" s="457"/>
      <c r="J14" s="457"/>
      <c r="K14" s="457"/>
      <c r="L14" s="783"/>
      <c r="M14" s="784">
        <f t="shared" si="0"/>
        <v>0</v>
      </c>
      <c r="N14" s="42"/>
    </row>
    <row r="15" spans="2:14">
      <c r="B15" s="40"/>
      <c r="C15" s="793" t="str">
        <f>IF('Tabl. calcul points'!C15="","",'Tabl. calcul points'!C15)</f>
        <v/>
      </c>
      <c r="D15" s="794" t="str">
        <f>IF('Tabl. calcul points'!D15="","",'Tabl. calcul points'!D15)</f>
        <v/>
      </c>
      <c r="E15" s="795" t="str">
        <f>IF('Tabl. calcul points'!N15="","",'Tabl. calcul points'!N15)</f>
        <v/>
      </c>
      <c r="F15" s="796" t="str">
        <f>IF('Tabl. calcul points'!O15=0,"",'Tabl. calcul points'!O15)</f>
        <v/>
      </c>
      <c r="G15" s="797" t="str">
        <f>IF('Tabl. calcul points'!P15=0,"",'Tabl. calcul points'!P15)</f>
        <v/>
      </c>
      <c r="H15" s="737"/>
      <c r="I15" s="457"/>
      <c r="J15" s="457"/>
      <c r="K15" s="457"/>
      <c r="L15" s="783"/>
      <c r="M15" s="784">
        <f t="shared" si="0"/>
        <v>0</v>
      </c>
      <c r="N15" s="42"/>
    </row>
    <row r="16" spans="2:14">
      <c r="B16" s="40"/>
      <c r="C16" s="793" t="str">
        <f>IF('Tabl. calcul points'!C16="","",'Tabl. calcul points'!C16)</f>
        <v/>
      </c>
      <c r="D16" s="794" t="str">
        <f>IF('Tabl. calcul points'!D16="","",'Tabl. calcul points'!D16)</f>
        <v/>
      </c>
      <c r="E16" s="795" t="str">
        <f>IF('Tabl. calcul points'!N16="","",'Tabl. calcul points'!N16)</f>
        <v/>
      </c>
      <c r="F16" s="796" t="str">
        <f>IF('Tabl. calcul points'!O16=0,"",'Tabl. calcul points'!O16)</f>
        <v/>
      </c>
      <c r="G16" s="797" t="str">
        <f>IF('Tabl. calcul points'!P16=0,"",'Tabl. calcul points'!P16)</f>
        <v/>
      </c>
      <c r="H16" s="737"/>
      <c r="I16" s="457"/>
      <c r="J16" s="457"/>
      <c r="K16" s="457"/>
      <c r="L16" s="783"/>
      <c r="M16" s="784">
        <f t="shared" si="0"/>
        <v>0</v>
      </c>
      <c r="N16" s="42"/>
    </row>
    <row r="17" spans="2:14">
      <c r="B17" s="40"/>
      <c r="C17" s="793" t="str">
        <f>IF('Tabl. calcul points'!C17="","",'Tabl. calcul points'!C17)</f>
        <v/>
      </c>
      <c r="D17" s="794" t="str">
        <f>IF('Tabl. calcul points'!D17="","",'Tabl. calcul points'!D17)</f>
        <v/>
      </c>
      <c r="E17" s="795" t="str">
        <f>IF('Tabl. calcul points'!N17="","",'Tabl. calcul points'!N17)</f>
        <v/>
      </c>
      <c r="F17" s="796" t="str">
        <f>IF('Tabl. calcul points'!O17=0,"",'Tabl. calcul points'!O17)</f>
        <v/>
      </c>
      <c r="G17" s="797" t="str">
        <f>IF('Tabl. calcul points'!P17=0,"",'Tabl. calcul points'!P17)</f>
        <v/>
      </c>
      <c r="H17" s="737"/>
      <c r="I17" s="457"/>
      <c r="J17" s="457"/>
      <c r="K17" s="457"/>
      <c r="L17" s="783"/>
      <c r="M17" s="784">
        <f t="shared" si="0"/>
        <v>0</v>
      </c>
      <c r="N17" s="42"/>
    </row>
    <row r="18" spans="2:14">
      <c r="B18" s="40"/>
      <c r="C18" s="793" t="str">
        <f>IF('Tabl. calcul points'!C18="","",'Tabl. calcul points'!C18)</f>
        <v/>
      </c>
      <c r="D18" s="794" t="str">
        <f>IF('Tabl. calcul points'!D18="","",'Tabl. calcul points'!D18)</f>
        <v/>
      </c>
      <c r="E18" s="795" t="str">
        <f>IF('Tabl. calcul points'!N18="","",'Tabl. calcul points'!N18)</f>
        <v/>
      </c>
      <c r="F18" s="796" t="str">
        <f>IF('Tabl. calcul points'!O18=0,"",'Tabl. calcul points'!O18)</f>
        <v/>
      </c>
      <c r="G18" s="797" t="str">
        <f>IF('Tabl. calcul points'!P18=0,"",'Tabl. calcul points'!P18)</f>
        <v/>
      </c>
      <c r="H18" s="737"/>
      <c r="I18" s="457"/>
      <c r="J18" s="457"/>
      <c r="K18" s="457"/>
      <c r="L18" s="783"/>
      <c r="M18" s="784">
        <f t="shared" si="0"/>
        <v>0</v>
      </c>
      <c r="N18" s="42"/>
    </row>
    <row r="19" spans="2:14">
      <c r="B19" s="40"/>
      <c r="C19" s="793" t="str">
        <f>IF('Tabl. calcul points'!C19="","",'Tabl. calcul points'!C19)</f>
        <v/>
      </c>
      <c r="D19" s="794" t="str">
        <f>IF('Tabl. calcul points'!D19="","",'Tabl. calcul points'!D19)</f>
        <v/>
      </c>
      <c r="E19" s="795" t="str">
        <f>IF('Tabl. calcul points'!N19="","",'Tabl. calcul points'!N19)</f>
        <v/>
      </c>
      <c r="F19" s="796" t="str">
        <f>IF('Tabl. calcul points'!O19=0,"",'Tabl. calcul points'!O19)</f>
        <v/>
      </c>
      <c r="G19" s="797" t="str">
        <f>IF('Tabl. calcul points'!P19=0,"",'Tabl. calcul points'!P19)</f>
        <v/>
      </c>
      <c r="H19" s="737"/>
      <c r="I19" s="457"/>
      <c r="J19" s="457"/>
      <c r="K19" s="457"/>
      <c r="L19" s="783"/>
      <c r="M19" s="784">
        <f t="shared" si="0"/>
        <v>0</v>
      </c>
      <c r="N19" s="42"/>
    </row>
    <row r="20" spans="2:14">
      <c r="B20" s="40"/>
      <c r="C20" s="793" t="str">
        <f>IF('Tabl. calcul points'!C20="","",'Tabl. calcul points'!C20)</f>
        <v/>
      </c>
      <c r="D20" s="794" t="str">
        <f>IF('Tabl. calcul points'!D20="","",'Tabl. calcul points'!D20)</f>
        <v/>
      </c>
      <c r="E20" s="795" t="str">
        <f>IF('Tabl. calcul points'!N20="","",'Tabl. calcul points'!N20)</f>
        <v/>
      </c>
      <c r="F20" s="796" t="str">
        <f>IF('Tabl. calcul points'!O20=0,"",'Tabl. calcul points'!O20)</f>
        <v/>
      </c>
      <c r="G20" s="797" t="str">
        <f>IF('Tabl. calcul points'!P20=0,"",'Tabl. calcul points'!P20)</f>
        <v/>
      </c>
      <c r="H20" s="737"/>
      <c r="I20" s="457"/>
      <c r="J20" s="457"/>
      <c r="K20" s="457"/>
      <c r="L20" s="783"/>
      <c r="M20" s="784">
        <f t="shared" si="0"/>
        <v>0</v>
      </c>
      <c r="N20" s="42"/>
    </row>
    <row r="21" spans="2:14">
      <c r="B21" s="40"/>
      <c r="C21" s="793" t="str">
        <f>IF('Tabl. calcul points'!C21="","",'Tabl. calcul points'!C21)</f>
        <v/>
      </c>
      <c r="D21" s="794" t="str">
        <f>IF('Tabl. calcul points'!D21="","",'Tabl. calcul points'!D21)</f>
        <v/>
      </c>
      <c r="E21" s="795" t="str">
        <f>IF('Tabl. calcul points'!N21="","",'Tabl. calcul points'!N21)</f>
        <v/>
      </c>
      <c r="F21" s="796" t="str">
        <f>IF('Tabl. calcul points'!O21=0,"",'Tabl. calcul points'!O21)</f>
        <v/>
      </c>
      <c r="G21" s="797" t="str">
        <f>IF('Tabl. calcul points'!P21=0,"",'Tabl. calcul points'!P21)</f>
        <v/>
      </c>
      <c r="H21" s="737"/>
      <c r="I21" s="457"/>
      <c r="J21" s="457"/>
      <c r="K21" s="457"/>
      <c r="L21" s="783"/>
      <c r="M21" s="784">
        <f t="shared" si="0"/>
        <v>0</v>
      </c>
      <c r="N21" s="42"/>
    </row>
    <row r="22" spans="2:14">
      <c r="B22" s="40"/>
      <c r="C22" s="793" t="str">
        <f>IF('Tabl. calcul points'!C22="","",'Tabl. calcul points'!C22)</f>
        <v/>
      </c>
      <c r="D22" s="794" t="str">
        <f>IF('Tabl. calcul points'!D22="","",'Tabl. calcul points'!D22)</f>
        <v/>
      </c>
      <c r="E22" s="795" t="str">
        <f>IF('Tabl. calcul points'!N22="","",'Tabl. calcul points'!N22)</f>
        <v/>
      </c>
      <c r="F22" s="796" t="str">
        <f>IF('Tabl. calcul points'!O22=0,"",'Tabl. calcul points'!O22)</f>
        <v/>
      </c>
      <c r="G22" s="797" t="str">
        <f>IF('Tabl. calcul points'!P22=0,"",'Tabl. calcul points'!P22)</f>
        <v/>
      </c>
      <c r="H22" s="737"/>
      <c r="I22" s="457"/>
      <c r="J22" s="457"/>
      <c r="K22" s="457"/>
      <c r="L22" s="783"/>
      <c r="M22" s="784">
        <f t="shared" si="0"/>
        <v>0</v>
      </c>
      <c r="N22" s="42"/>
    </row>
    <row r="23" spans="2:14">
      <c r="B23" s="40"/>
      <c r="C23" s="793" t="str">
        <f>IF('Tabl. calcul points'!C23="","",'Tabl. calcul points'!C23)</f>
        <v/>
      </c>
      <c r="D23" s="794" t="str">
        <f>IF('Tabl. calcul points'!D23="","",'Tabl. calcul points'!D23)</f>
        <v/>
      </c>
      <c r="E23" s="795" t="str">
        <f>IF('Tabl. calcul points'!N23="","",'Tabl. calcul points'!N23)</f>
        <v/>
      </c>
      <c r="F23" s="796" t="str">
        <f>IF('Tabl. calcul points'!O23=0,"",'Tabl. calcul points'!O23)</f>
        <v/>
      </c>
      <c r="G23" s="797" t="str">
        <f>IF('Tabl. calcul points'!P23=0,"",'Tabl. calcul points'!P23)</f>
        <v/>
      </c>
      <c r="H23" s="737"/>
      <c r="I23" s="457"/>
      <c r="J23" s="457"/>
      <c r="K23" s="457"/>
      <c r="L23" s="783"/>
      <c r="M23" s="784">
        <f t="shared" si="0"/>
        <v>0</v>
      </c>
      <c r="N23" s="42"/>
    </row>
    <row r="24" spans="2:14">
      <c r="B24" s="40"/>
      <c r="C24" s="793" t="str">
        <f>IF('Tabl. calcul points'!C24="","",'Tabl. calcul points'!C24)</f>
        <v/>
      </c>
      <c r="D24" s="794" t="str">
        <f>IF('Tabl. calcul points'!D24="","",'Tabl. calcul points'!D24)</f>
        <v/>
      </c>
      <c r="E24" s="795" t="str">
        <f>IF('Tabl. calcul points'!N24="","",'Tabl. calcul points'!N24)</f>
        <v/>
      </c>
      <c r="F24" s="796" t="str">
        <f>IF('Tabl. calcul points'!O24=0,"",'Tabl. calcul points'!O24)</f>
        <v/>
      </c>
      <c r="G24" s="797" t="str">
        <f>IF('Tabl. calcul points'!P24=0,"",'Tabl. calcul points'!P24)</f>
        <v/>
      </c>
      <c r="H24" s="737"/>
      <c r="I24" s="457"/>
      <c r="J24" s="457"/>
      <c r="K24" s="457"/>
      <c r="L24" s="783"/>
      <c r="M24" s="784">
        <f t="shared" si="0"/>
        <v>0</v>
      </c>
      <c r="N24" s="42"/>
    </row>
    <row r="25" spans="2:14">
      <c r="B25" s="40"/>
      <c r="C25" s="793" t="str">
        <f>IF('Tabl. calcul points'!C25="","",'Tabl. calcul points'!C25)</f>
        <v/>
      </c>
      <c r="D25" s="794" t="str">
        <f>IF('Tabl. calcul points'!D25="","",'Tabl. calcul points'!D25)</f>
        <v/>
      </c>
      <c r="E25" s="795" t="str">
        <f>IF('Tabl. calcul points'!N25="","",'Tabl. calcul points'!N25)</f>
        <v/>
      </c>
      <c r="F25" s="796" t="str">
        <f>IF('Tabl. calcul points'!O25=0,"",'Tabl. calcul points'!O25)</f>
        <v/>
      </c>
      <c r="G25" s="797" t="str">
        <f>IF('Tabl. calcul points'!P25=0,"",'Tabl. calcul points'!P25)</f>
        <v/>
      </c>
      <c r="H25" s="737"/>
      <c r="I25" s="457"/>
      <c r="J25" s="457"/>
      <c r="K25" s="457"/>
      <c r="L25" s="783"/>
      <c r="M25" s="784">
        <f t="shared" si="0"/>
        <v>0</v>
      </c>
      <c r="N25" s="42"/>
    </row>
    <row r="26" spans="2:14">
      <c r="B26" s="40"/>
      <c r="C26" s="793" t="str">
        <f>IF('Tabl. calcul points'!C26="","",'Tabl. calcul points'!C26)</f>
        <v/>
      </c>
      <c r="D26" s="794" t="str">
        <f>IF('Tabl. calcul points'!D26="","",'Tabl. calcul points'!D26)</f>
        <v/>
      </c>
      <c r="E26" s="795" t="str">
        <f>IF('Tabl. calcul points'!N26="","",'Tabl. calcul points'!N26)</f>
        <v/>
      </c>
      <c r="F26" s="796" t="str">
        <f>IF('Tabl. calcul points'!O26=0,"",'Tabl. calcul points'!O26)</f>
        <v/>
      </c>
      <c r="G26" s="797" t="str">
        <f>IF('Tabl. calcul points'!P26=0,"",'Tabl. calcul points'!P26)</f>
        <v/>
      </c>
      <c r="H26" s="737"/>
      <c r="I26" s="457"/>
      <c r="J26" s="457"/>
      <c r="K26" s="457"/>
      <c r="L26" s="783"/>
      <c r="M26" s="784">
        <f t="shared" si="0"/>
        <v>0</v>
      </c>
      <c r="N26" s="42"/>
    </row>
    <row r="27" spans="2:14">
      <c r="B27" s="40"/>
      <c r="C27" s="793" t="str">
        <f>IF('Tabl. calcul points'!C27="","",'Tabl. calcul points'!C27)</f>
        <v/>
      </c>
      <c r="D27" s="794" t="str">
        <f>IF('Tabl. calcul points'!D27="","",'Tabl. calcul points'!D27)</f>
        <v/>
      </c>
      <c r="E27" s="795" t="str">
        <f>IF('Tabl. calcul points'!N27="","",'Tabl. calcul points'!N27)</f>
        <v/>
      </c>
      <c r="F27" s="796" t="str">
        <f>IF('Tabl. calcul points'!O27=0,"",'Tabl. calcul points'!O27)</f>
        <v/>
      </c>
      <c r="G27" s="797" t="str">
        <f>IF('Tabl. calcul points'!P27=0,"",'Tabl. calcul points'!P27)</f>
        <v/>
      </c>
      <c r="H27" s="737"/>
      <c r="I27" s="457"/>
      <c r="J27" s="457"/>
      <c r="K27" s="457"/>
      <c r="L27" s="783"/>
      <c r="M27" s="784">
        <f t="shared" si="0"/>
        <v>0</v>
      </c>
      <c r="N27" s="42"/>
    </row>
    <row r="28" spans="2:14">
      <c r="B28" s="40"/>
      <c r="C28" s="793" t="str">
        <f>IF('Tabl. calcul points'!C28="","",'Tabl. calcul points'!C28)</f>
        <v/>
      </c>
      <c r="D28" s="794" t="str">
        <f>IF('Tabl. calcul points'!D28="","",'Tabl. calcul points'!D28)</f>
        <v/>
      </c>
      <c r="E28" s="795" t="str">
        <f>IF('Tabl. calcul points'!N28="","",'Tabl. calcul points'!N28)</f>
        <v/>
      </c>
      <c r="F28" s="796" t="str">
        <f>IF('Tabl. calcul points'!O28=0,"",'Tabl. calcul points'!O28)</f>
        <v/>
      </c>
      <c r="G28" s="797" t="str">
        <f>IF('Tabl. calcul points'!P28=0,"",'Tabl. calcul points'!P28)</f>
        <v/>
      </c>
      <c r="H28" s="737"/>
      <c r="I28" s="457"/>
      <c r="J28" s="457"/>
      <c r="K28" s="457"/>
      <c r="L28" s="783"/>
      <c r="M28" s="784">
        <f t="shared" si="0"/>
        <v>0</v>
      </c>
      <c r="N28" s="42"/>
    </row>
    <row r="29" spans="2:14">
      <c r="B29" s="40"/>
      <c r="C29" s="793" t="str">
        <f>IF('Tabl. calcul points'!C29="","",'Tabl. calcul points'!C29)</f>
        <v/>
      </c>
      <c r="D29" s="794" t="str">
        <f>IF('Tabl. calcul points'!D29="","",'Tabl. calcul points'!D29)</f>
        <v/>
      </c>
      <c r="E29" s="795" t="str">
        <f>IF('Tabl. calcul points'!N29="","",'Tabl. calcul points'!N29)</f>
        <v/>
      </c>
      <c r="F29" s="796" t="str">
        <f>IF('Tabl. calcul points'!O29=0,"",'Tabl. calcul points'!O29)</f>
        <v/>
      </c>
      <c r="G29" s="797" t="str">
        <f>IF('Tabl. calcul points'!P29=0,"",'Tabl. calcul points'!P29)</f>
        <v/>
      </c>
      <c r="H29" s="737"/>
      <c r="I29" s="457"/>
      <c r="J29" s="457"/>
      <c r="K29" s="457"/>
      <c r="L29" s="783"/>
      <c r="M29" s="784">
        <f t="shared" si="0"/>
        <v>0</v>
      </c>
      <c r="N29" s="42"/>
    </row>
    <row r="30" spans="2:14">
      <c r="B30" s="40"/>
      <c r="C30" s="793" t="str">
        <f>IF('Tabl. calcul points'!C30="","",'Tabl. calcul points'!C30)</f>
        <v/>
      </c>
      <c r="D30" s="794" t="str">
        <f>IF('Tabl. calcul points'!D30="","",'Tabl. calcul points'!D30)</f>
        <v/>
      </c>
      <c r="E30" s="795" t="str">
        <f>IF('Tabl. calcul points'!N30="","",'Tabl. calcul points'!N30)</f>
        <v/>
      </c>
      <c r="F30" s="796" t="str">
        <f>IF('Tabl. calcul points'!O30=0,"",'Tabl. calcul points'!O30)</f>
        <v/>
      </c>
      <c r="G30" s="797" t="str">
        <f>IF('Tabl. calcul points'!P30=0,"",'Tabl. calcul points'!P30)</f>
        <v/>
      </c>
      <c r="H30" s="737"/>
      <c r="I30" s="457"/>
      <c r="J30" s="457"/>
      <c r="K30" s="457"/>
      <c r="L30" s="783"/>
      <c r="M30" s="784">
        <f t="shared" si="0"/>
        <v>0</v>
      </c>
      <c r="N30" s="42"/>
    </row>
    <row r="31" spans="2:14">
      <c r="B31" s="40"/>
      <c r="C31" s="793" t="str">
        <f>IF('Tabl. calcul points'!C31="","",'Tabl. calcul points'!C31)</f>
        <v/>
      </c>
      <c r="D31" s="794" t="str">
        <f>IF('Tabl. calcul points'!D31="","",'Tabl. calcul points'!D31)</f>
        <v/>
      </c>
      <c r="E31" s="795" t="str">
        <f>IF('Tabl. calcul points'!N31="","",'Tabl. calcul points'!N31)</f>
        <v/>
      </c>
      <c r="F31" s="796" t="str">
        <f>IF('Tabl. calcul points'!O31=0,"",'Tabl. calcul points'!O31)</f>
        <v/>
      </c>
      <c r="G31" s="797" t="str">
        <f>IF('Tabl. calcul points'!P31=0,"",'Tabl. calcul points'!P31)</f>
        <v/>
      </c>
      <c r="H31" s="737"/>
      <c r="I31" s="457"/>
      <c r="J31" s="457"/>
      <c r="K31" s="457"/>
      <c r="L31" s="783"/>
      <c r="M31" s="784">
        <f t="shared" si="0"/>
        <v>0</v>
      </c>
      <c r="N31" s="42"/>
    </row>
    <row r="32" spans="2:14">
      <c r="B32" s="40"/>
      <c r="C32" s="793" t="str">
        <f>IF('Tabl. calcul points'!C32="","",'Tabl. calcul points'!C32)</f>
        <v/>
      </c>
      <c r="D32" s="794" t="str">
        <f>IF('Tabl. calcul points'!D32="","",'Tabl. calcul points'!D32)</f>
        <v/>
      </c>
      <c r="E32" s="795" t="str">
        <f>IF('Tabl. calcul points'!N32="","",'Tabl. calcul points'!N32)</f>
        <v/>
      </c>
      <c r="F32" s="796" t="str">
        <f>IF('Tabl. calcul points'!O32=0,"",'Tabl. calcul points'!O32)</f>
        <v/>
      </c>
      <c r="G32" s="797" t="str">
        <f>IF('Tabl. calcul points'!P32=0,"",'Tabl. calcul points'!P32)</f>
        <v/>
      </c>
      <c r="H32" s="737"/>
      <c r="I32" s="457"/>
      <c r="J32" s="457"/>
      <c r="K32" s="457"/>
      <c r="L32" s="783"/>
      <c r="M32" s="784">
        <f t="shared" si="0"/>
        <v>0</v>
      </c>
      <c r="N32" s="42"/>
    </row>
    <row r="33" spans="2:14">
      <c r="B33" s="40"/>
      <c r="C33" s="793" t="str">
        <f>IF('Tabl. calcul points'!C33="","",'Tabl. calcul points'!C33)</f>
        <v/>
      </c>
      <c r="D33" s="794" t="str">
        <f>IF('Tabl. calcul points'!D33="","",'Tabl. calcul points'!D33)</f>
        <v/>
      </c>
      <c r="E33" s="795" t="str">
        <f>IF('Tabl. calcul points'!N33="","",'Tabl. calcul points'!N33)</f>
        <v/>
      </c>
      <c r="F33" s="796" t="str">
        <f>IF('Tabl. calcul points'!O33=0,"",'Tabl. calcul points'!O33)</f>
        <v/>
      </c>
      <c r="G33" s="797" t="str">
        <f>IF('Tabl. calcul points'!P33=0,"",'Tabl. calcul points'!P33)</f>
        <v/>
      </c>
      <c r="H33" s="737"/>
      <c r="I33" s="457"/>
      <c r="J33" s="457"/>
      <c r="K33" s="457"/>
      <c r="L33" s="783"/>
      <c r="M33" s="784">
        <f t="shared" si="0"/>
        <v>0</v>
      </c>
      <c r="N33" s="42"/>
    </row>
    <row r="34" spans="2:14">
      <c r="B34" s="40"/>
      <c r="C34" s="793" t="str">
        <f>IF('Tabl. calcul points'!C34="","",'Tabl. calcul points'!C34)</f>
        <v/>
      </c>
      <c r="D34" s="794" t="str">
        <f>IF('Tabl. calcul points'!D34="","",'Tabl. calcul points'!D34)</f>
        <v/>
      </c>
      <c r="E34" s="795" t="str">
        <f>IF('Tabl. calcul points'!N34="","",'Tabl. calcul points'!N34)</f>
        <v/>
      </c>
      <c r="F34" s="796" t="str">
        <f>IF('Tabl. calcul points'!O34=0,"",'Tabl. calcul points'!O34)</f>
        <v/>
      </c>
      <c r="G34" s="797" t="str">
        <f>IF('Tabl. calcul points'!P34=0,"",'Tabl. calcul points'!P34)</f>
        <v/>
      </c>
      <c r="H34" s="737"/>
      <c r="I34" s="457"/>
      <c r="J34" s="457"/>
      <c r="K34" s="457"/>
      <c r="L34" s="783"/>
      <c r="M34" s="784">
        <f t="shared" si="0"/>
        <v>0</v>
      </c>
      <c r="N34" s="42"/>
    </row>
    <row r="35" spans="2:14">
      <c r="B35" s="40"/>
      <c r="C35" s="793" t="str">
        <f>IF('Tabl. calcul points'!C35="","",'Tabl. calcul points'!C35)</f>
        <v/>
      </c>
      <c r="D35" s="794" t="str">
        <f>IF('Tabl. calcul points'!D35="","",'Tabl. calcul points'!D35)</f>
        <v/>
      </c>
      <c r="E35" s="795" t="str">
        <f>IF('Tabl. calcul points'!N35="","",'Tabl. calcul points'!N35)</f>
        <v/>
      </c>
      <c r="F35" s="796" t="str">
        <f>IF('Tabl. calcul points'!O35=0,"",'Tabl. calcul points'!O35)</f>
        <v/>
      </c>
      <c r="G35" s="797" t="str">
        <f>IF('Tabl. calcul points'!P35=0,"",'Tabl. calcul points'!P35)</f>
        <v/>
      </c>
      <c r="H35" s="737"/>
      <c r="I35" s="457"/>
      <c r="J35" s="457"/>
      <c r="K35" s="457"/>
      <c r="L35" s="783"/>
      <c r="M35" s="784">
        <f t="shared" si="0"/>
        <v>0</v>
      </c>
      <c r="N35" s="42"/>
    </row>
    <row r="36" spans="2:14">
      <c r="B36" s="40"/>
      <c r="C36" s="793" t="str">
        <f>IF('Tabl. calcul points'!C36="","",'Tabl. calcul points'!C36)</f>
        <v/>
      </c>
      <c r="D36" s="794" t="str">
        <f>IF('Tabl. calcul points'!D36="","",'Tabl. calcul points'!D36)</f>
        <v/>
      </c>
      <c r="E36" s="795" t="str">
        <f>IF('Tabl. calcul points'!N36="","",'Tabl. calcul points'!N36)</f>
        <v/>
      </c>
      <c r="F36" s="796" t="str">
        <f>IF('Tabl. calcul points'!O36=0,"",'Tabl. calcul points'!O36)</f>
        <v/>
      </c>
      <c r="G36" s="797" t="str">
        <f>IF('Tabl. calcul points'!P36=0,"",'Tabl. calcul points'!P36)</f>
        <v/>
      </c>
      <c r="H36" s="737"/>
      <c r="I36" s="457"/>
      <c r="J36" s="457"/>
      <c r="K36" s="457"/>
      <c r="L36" s="783"/>
      <c r="M36" s="784">
        <f t="shared" si="0"/>
        <v>0</v>
      </c>
      <c r="N36" s="42"/>
    </row>
    <row r="37" spans="2:14">
      <c r="B37" s="40"/>
      <c r="C37" s="793" t="str">
        <f>IF('Tabl. calcul points'!C37="","",'Tabl. calcul points'!C37)</f>
        <v/>
      </c>
      <c r="D37" s="794" t="str">
        <f>IF('Tabl. calcul points'!D37="","",'Tabl. calcul points'!D37)</f>
        <v/>
      </c>
      <c r="E37" s="795" t="str">
        <f>IF('Tabl. calcul points'!N37="","",'Tabl. calcul points'!N37)</f>
        <v/>
      </c>
      <c r="F37" s="796" t="str">
        <f>IF('Tabl. calcul points'!O37=0,"",'Tabl. calcul points'!O37)</f>
        <v/>
      </c>
      <c r="G37" s="797" t="str">
        <f>IF('Tabl. calcul points'!P37=0,"",'Tabl. calcul points'!P37)</f>
        <v/>
      </c>
      <c r="H37" s="737"/>
      <c r="I37" s="457"/>
      <c r="J37" s="457"/>
      <c r="K37" s="457"/>
      <c r="L37" s="783"/>
      <c r="M37" s="784">
        <f t="shared" si="0"/>
        <v>0</v>
      </c>
      <c r="N37" s="42"/>
    </row>
    <row r="38" spans="2:14">
      <c r="B38" s="40"/>
      <c r="C38" s="793" t="str">
        <f>IF('Tabl. calcul points'!C38="","",'Tabl. calcul points'!C38)</f>
        <v/>
      </c>
      <c r="D38" s="794" t="str">
        <f>IF('Tabl. calcul points'!D38="","",'Tabl. calcul points'!D38)</f>
        <v/>
      </c>
      <c r="E38" s="795" t="str">
        <f>IF('Tabl. calcul points'!N38="","",'Tabl. calcul points'!N38)</f>
        <v/>
      </c>
      <c r="F38" s="796" t="str">
        <f>IF('Tabl. calcul points'!O38=0,"",'Tabl. calcul points'!O38)</f>
        <v/>
      </c>
      <c r="G38" s="797" t="str">
        <f>IF('Tabl. calcul points'!P38=0,"",'Tabl. calcul points'!P38)</f>
        <v/>
      </c>
      <c r="H38" s="737"/>
      <c r="I38" s="457"/>
      <c r="J38" s="457"/>
      <c r="K38" s="457"/>
      <c r="L38" s="783"/>
      <c r="M38" s="784">
        <f t="shared" ref="M38:M69" si="1">H38+I38+J38+K38+L38</f>
        <v>0</v>
      </c>
      <c r="N38" s="42"/>
    </row>
    <row r="39" spans="2:14">
      <c r="B39" s="40"/>
      <c r="C39" s="793" t="str">
        <f>IF('Tabl. calcul points'!C39="","",'Tabl. calcul points'!C39)</f>
        <v/>
      </c>
      <c r="D39" s="794" t="str">
        <f>IF('Tabl. calcul points'!D39="","",'Tabl. calcul points'!D39)</f>
        <v/>
      </c>
      <c r="E39" s="795" t="str">
        <f>IF('Tabl. calcul points'!N39="","",'Tabl. calcul points'!N39)</f>
        <v/>
      </c>
      <c r="F39" s="796" t="str">
        <f>IF('Tabl. calcul points'!O39=0,"",'Tabl. calcul points'!O39)</f>
        <v/>
      </c>
      <c r="G39" s="797" t="str">
        <f>IF('Tabl. calcul points'!P39=0,"",'Tabl. calcul points'!P39)</f>
        <v/>
      </c>
      <c r="H39" s="737"/>
      <c r="I39" s="457"/>
      <c r="J39" s="457"/>
      <c r="K39" s="457"/>
      <c r="L39" s="783"/>
      <c r="M39" s="784">
        <f t="shared" si="1"/>
        <v>0</v>
      </c>
      <c r="N39" s="42"/>
    </row>
    <row r="40" spans="2:14">
      <c r="B40" s="40"/>
      <c r="C40" s="793" t="str">
        <f>IF('Tabl. calcul points'!C40="","",'Tabl. calcul points'!C40)</f>
        <v/>
      </c>
      <c r="D40" s="794" t="str">
        <f>IF('Tabl. calcul points'!D40="","",'Tabl. calcul points'!D40)</f>
        <v/>
      </c>
      <c r="E40" s="795" t="str">
        <f>IF('Tabl. calcul points'!N40="","",'Tabl. calcul points'!N40)</f>
        <v/>
      </c>
      <c r="F40" s="796" t="str">
        <f>IF('Tabl. calcul points'!O40=0,"",'Tabl. calcul points'!O40)</f>
        <v/>
      </c>
      <c r="G40" s="797" t="str">
        <f>IF('Tabl. calcul points'!P40=0,"",'Tabl. calcul points'!P40)</f>
        <v/>
      </c>
      <c r="H40" s="737"/>
      <c r="I40" s="457"/>
      <c r="J40" s="457"/>
      <c r="K40" s="457"/>
      <c r="L40" s="783"/>
      <c r="M40" s="784">
        <f t="shared" si="1"/>
        <v>0</v>
      </c>
      <c r="N40" s="42"/>
    </row>
    <row r="41" spans="2:14">
      <c r="B41" s="40"/>
      <c r="C41" s="793" t="str">
        <f>IF('Tabl. calcul points'!C41="","",'Tabl. calcul points'!C41)</f>
        <v/>
      </c>
      <c r="D41" s="794" t="str">
        <f>IF('Tabl. calcul points'!D41="","",'Tabl. calcul points'!D41)</f>
        <v/>
      </c>
      <c r="E41" s="795" t="str">
        <f>IF('Tabl. calcul points'!N41="","",'Tabl. calcul points'!N41)</f>
        <v/>
      </c>
      <c r="F41" s="796" t="str">
        <f>IF('Tabl. calcul points'!O41=0,"",'Tabl. calcul points'!O41)</f>
        <v/>
      </c>
      <c r="G41" s="797" t="str">
        <f>IF('Tabl. calcul points'!P41=0,"",'Tabl. calcul points'!P41)</f>
        <v/>
      </c>
      <c r="H41" s="737"/>
      <c r="I41" s="457"/>
      <c r="J41" s="457"/>
      <c r="K41" s="457"/>
      <c r="L41" s="783"/>
      <c r="M41" s="784">
        <f t="shared" si="1"/>
        <v>0</v>
      </c>
      <c r="N41" s="42"/>
    </row>
    <row r="42" spans="2:14">
      <c r="B42" s="40"/>
      <c r="C42" s="793" t="str">
        <f>IF('Tabl. calcul points'!C42="","",'Tabl. calcul points'!C42)</f>
        <v/>
      </c>
      <c r="D42" s="794" t="str">
        <f>IF('Tabl. calcul points'!D42="","",'Tabl. calcul points'!D42)</f>
        <v/>
      </c>
      <c r="E42" s="795" t="str">
        <f>IF('Tabl. calcul points'!N42="","",'Tabl. calcul points'!N42)</f>
        <v/>
      </c>
      <c r="F42" s="796" t="str">
        <f>IF('Tabl. calcul points'!O42=0,"",'Tabl. calcul points'!O42)</f>
        <v/>
      </c>
      <c r="G42" s="797" t="str">
        <f>IF('Tabl. calcul points'!P42=0,"",'Tabl. calcul points'!P42)</f>
        <v/>
      </c>
      <c r="H42" s="737"/>
      <c r="I42" s="457"/>
      <c r="J42" s="457"/>
      <c r="K42" s="457"/>
      <c r="L42" s="783"/>
      <c r="M42" s="784">
        <f t="shared" si="1"/>
        <v>0</v>
      </c>
      <c r="N42" s="42"/>
    </row>
    <row r="43" spans="2:14">
      <c r="B43" s="40"/>
      <c r="C43" s="793" t="str">
        <f>IF('Tabl. calcul points'!C43="","",'Tabl. calcul points'!C43)</f>
        <v/>
      </c>
      <c r="D43" s="794" t="str">
        <f>IF('Tabl. calcul points'!D43="","",'Tabl. calcul points'!D43)</f>
        <v/>
      </c>
      <c r="E43" s="795" t="str">
        <f>IF('Tabl. calcul points'!N43="","",'Tabl. calcul points'!N43)</f>
        <v/>
      </c>
      <c r="F43" s="796" t="str">
        <f>IF('Tabl. calcul points'!O43=0,"",'Tabl. calcul points'!O43)</f>
        <v/>
      </c>
      <c r="G43" s="797" t="str">
        <f>IF('Tabl. calcul points'!P43=0,"",'Tabl. calcul points'!P43)</f>
        <v/>
      </c>
      <c r="H43" s="737"/>
      <c r="I43" s="457"/>
      <c r="J43" s="457"/>
      <c r="K43" s="457"/>
      <c r="L43" s="783"/>
      <c r="M43" s="784">
        <f t="shared" si="1"/>
        <v>0</v>
      </c>
      <c r="N43" s="42"/>
    </row>
    <row r="44" spans="2:14">
      <c r="B44" s="40"/>
      <c r="C44" s="793" t="str">
        <f>IF('Tabl. calcul points'!C44="","",'Tabl. calcul points'!C44)</f>
        <v/>
      </c>
      <c r="D44" s="794" t="str">
        <f>IF('Tabl. calcul points'!D44="","",'Tabl. calcul points'!D44)</f>
        <v/>
      </c>
      <c r="E44" s="795" t="str">
        <f>IF('Tabl. calcul points'!N44="","",'Tabl. calcul points'!N44)</f>
        <v/>
      </c>
      <c r="F44" s="796" t="str">
        <f>IF('Tabl. calcul points'!O44=0,"",'Tabl. calcul points'!O44)</f>
        <v/>
      </c>
      <c r="G44" s="797" t="str">
        <f>IF('Tabl. calcul points'!P44=0,"",'Tabl. calcul points'!P44)</f>
        <v/>
      </c>
      <c r="H44" s="737"/>
      <c r="I44" s="457"/>
      <c r="J44" s="457"/>
      <c r="K44" s="457"/>
      <c r="L44" s="783"/>
      <c r="M44" s="784">
        <f t="shared" si="1"/>
        <v>0</v>
      </c>
      <c r="N44" s="42"/>
    </row>
    <row r="45" spans="2:14">
      <c r="B45" s="40"/>
      <c r="C45" s="793" t="str">
        <f>IF('Tabl. calcul points'!C45="","",'Tabl. calcul points'!C45)</f>
        <v/>
      </c>
      <c r="D45" s="794" t="str">
        <f>IF('Tabl. calcul points'!D45="","",'Tabl. calcul points'!D45)</f>
        <v/>
      </c>
      <c r="E45" s="795" t="str">
        <f>IF('Tabl. calcul points'!N45="","",'Tabl. calcul points'!N45)</f>
        <v/>
      </c>
      <c r="F45" s="796" t="str">
        <f>IF('Tabl. calcul points'!O45=0,"",'Tabl. calcul points'!O45)</f>
        <v/>
      </c>
      <c r="G45" s="797" t="str">
        <f>IF('Tabl. calcul points'!P45=0,"",'Tabl. calcul points'!P45)</f>
        <v/>
      </c>
      <c r="H45" s="737"/>
      <c r="I45" s="457"/>
      <c r="J45" s="457"/>
      <c r="K45" s="457"/>
      <c r="L45" s="783"/>
      <c r="M45" s="784">
        <f t="shared" si="1"/>
        <v>0</v>
      </c>
      <c r="N45" s="42"/>
    </row>
    <row r="46" spans="2:14">
      <c r="B46" s="40"/>
      <c r="C46" s="793" t="str">
        <f>IF('Tabl. calcul points'!C46="","",'Tabl. calcul points'!C46)</f>
        <v/>
      </c>
      <c r="D46" s="794" t="str">
        <f>IF('Tabl. calcul points'!D46="","",'Tabl. calcul points'!D46)</f>
        <v/>
      </c>
      <c r="E46" s="795" t="str">
        <f>IF('Tabl. calcul points'!N46="","",'Tabl. calcul points'!N46)</f>
        <v/>
      </c>
      <c r="F46" s="796" t="str">
        <f>IF('Tabl. calcul points'!O46=0,"",'Tabl. calcul points'!O46)</f>
        <v/>
      </c>
      <c r="G46" s="797" t="str">
        <f>IF('Tabl. calcul points'!P46=0,"",'Tabl. calcul points'!P46)</f>
        <v/>
      </c>
      <c r="H46" s="737"/>
      <c r="I46" s="457"/>
      <c r="J46" s="457"/>
      <c r="K46" s="457"/>
      <c r="L46" s="783"/>
      <c r="M46" s="784">
        <f t="shared" si="1"/>
        <v>0</v>
      </c>
      <c r="N46" s="42"/>
    </row>
    <row r="47" spans="2:14">
      <c r="B47" s="40"/>
      <c r="C47" s="793" t="str">
        <f>IF('Tabl. calcul points'!C47="","",'Tabl. calcul points'!C47)</f>
        <v/>
      </c>
      <c r="D47" s="794" t="str">
        <f>IF('Tabl. calcul points'!D47="","",'Tabl. calcul points'!D47)</f>
        <v/>
      </c>
      <c r="E47" s="795" t="str">
        <f>IF('Tabl. calcul points'!N47="","",'Tabl. calcul points'!N47)</f>
        <v/>
      </c>
      <c r="F47" s="796" t="str">
        <f>IF('Tabl. calcul points'!O47=0,"",'Tabl. calcul points'!O47)</f>
        <v/>
      </c>
      <c r="G47" s="797" t="str">
        <f>IF('Tabl. calcul points'!P47=0,"",'Tabl. calcul points'!P47)</f>
        <v/>
      </c>
      <c r="H47" s="737"/>
      <c r="I47" s="457"/>
      <c r="J47" s="457"/>
      <c r="K47" s="457"/>
      <c r="L47" s="783"/>
      <c r="M47" s="784">
        <f t="shared" si="1"/>
        <v>0</v>
      </c>
      <c r="N47" s="42"/>
    </row>
    <row r="48" spans="2:14">
      <c r="B48" s="40"/>
      <c r="C48" s="793" t="str">
        <f>IF('Tabl. calcul points'!C48="","",'Tabl. calcul points'!C48)</f>
        <v/>
      </c>
      <c r="D48" s="794" t="str">
        <f>IF('Tabl. calcul points'!D48="","",'Tabl. calcul points'!D48)</f>
        <v/>
      </c>
      <c r="E48" s="795" t="str">
        <f>IF('Tabl. calcul points'!N48="","",'Tabl. calcul points'!N48)</f>
        <v/>
      </c>
      <c r="F48" s="796" t="str">
        <f>IF('Tabl. calcul points'!O48=0,"",'Tabl. calcul points'!O48)</f>
        <v/>
      </c>
      <c r="G48" s="797" t="str">
        <f>IF('Tabl. calcul points'!P48=0,"",'Tabl. calcul points'!P48)</f>
        <v/>
      </c>
      <c r="H48" s="737"/>
      <c r="I48" s="457"/>
      <c r="J48" s="457"/>
      <c r="K48" s="457"/>
      <c r="L48" s="783"/>
      <c r="M48" s="784">
        <f t="shared" si="1"/>
        <v>0</v>
      </c>
      <c r="N48" s="42"/>
    </row>
    <row r="49" spans="2:14">
      <c r="B49" s="40"/>
      <c r="C49" s="793" t="str">
        <f>IF('Tabl. calcul points'!C49="","",'Tabl. calcul points'!C49)</f>
        <v/>
      </c>
      <c r="D49" s="794" t="str">
        <f>IF('Tabl. calcul points'!D49="","",'Tabl. calcul points'!D49)</f>
        <v/>
      </c>
      <c r="E49" s="795" t="str">
        <f>IF('Tabl. calcul points'!N49="","",'Tabl. calcul points'!N49)</f>
        <v/>
      </c>
      <c r="F49" s="796" t="str">
        <f>IF('Tabl. calcul points'!O49=0,"",'Tabl. calcul points'!O49)</f>
        <v/>
      </c>
      <c r="G49" s="797" t="str">
        <f>IF('Tabl. calcul points'!P49=0,"",'Tabl. calcul points'!P49)</f>
        <v/>
      </c>
      <c r="H49" s="737"/>
      <c r="I49" s="457"/>
      <c r="J49" s="457"/>
      <c r="K49" s="457"/>
      <c r="L49" s="783"/>
      <c r="M49" s="784">
        <f t="shared" si="1"/>
        <v>0</v>
      </c>
      <c r="N49" s="42"/>
    </row>
    <row r="50" spans="2:14">
      <c r="B50" s="40"/>
      <c r="C50" s="793" t="str">
        <f>IF('Tabl. calcul points'!C50="","",'Tabl. calcul points'!C50)</f>
        <v/>
      </c>
      <c r="D50" s="794" t="str">
        <f>IF('Tabl. calcul points'!D50="","",'Tabl. calcul points'!D50)</f>
        <v/>
      </c>
      <c r="E50" s="795" t="str">
        <f>IF('Tabl. calcul points'!N50="","",'Tabl. calcul points'!N50)</f>
        <v/>
      </c>
      <c r="F50" s="796" t="str">
        <f>IF('Tabl. calcul points'!O50=0,"",'Tabl. calcul points'!O50)</f>
        <v/>
      </c>
      <c r="G50" s="797" t="str">
        <f>IF('Tabl. calcul points'!P50=0,"",'Tabl. calcul points'!P50)</f>
        <v/>
      </c>
      <c r="H50" s="737"/>
      <c r="I50" s="457"/>
      <c r="J50" s="457"/>
      <c r="K50" s="457"/>
      <c r="L50" s="783"/>
      <c r="M50" s="784">
        <f t="shared" si="1"/>
        <v>0</v>
      </c>
      <c r="N50" s="42"/>
    </row>
    <row r="51" spans="2:14">
      <c r="B51" s="40"/>
      <c r="C51" s="793" t="str">
        <f>IF('Tabl. calcul points'!C51="","",'Tabl. calcul points'!C51)</f>
        <v/>
      </c>
      <c r="D51" s="794" t="str">
        <f>IF('Tabl. calcul points'!D51="","",'Tabl. calcul points'!D51)</f>
        <v/>
      </c>
      <c r="E51" s="795" t="str">
        <f>IF('Tabl. calcul points'!N51="","",'Tabl. calcul points'!N51)</f>
        <v/>
      </c>
      <c r="F51" s="796" t="str">
        <f>IF('Tabl. calcul points'!O51=0,"",'Tabl. calcul points'!O51)</f>
        <v/>
      </c>
      <c r="G51" s="797" t="str">
        <f>IF('Tabl. calcul points'!P51=0,"",'Tabl. calcul points'!P51)</f>
        <v/>
      </c>
      <c r="H51" s="737"/>
      <c r="I51" s="457"/>
      <c r="J51" s="457"/>
      <c r="K51" s="457"/>
      <c r="L51" s="783"/>
      <c r="M51" s="784">
        <f t="shared" si="1"/>
        <v>0</v>
      </c>
      <c r="N51" s="42"/>
    </row>
    <row r="52" spans="2:14">
      <c r="B52" s="40"/>
      <c r="C52" s="793" t="str">
        <f>IF('Tabl. calcul points'!C52="","",'Tabl. calcul points'!C52)</f>
        <v/>
      </c>
      <c r="D52" s="794" t="str">
        <f>IF('Tabl. calcul points'!D52="","",'Tabl. calcul points'!D52)</f>
        <v/>
      </c>
      <c r="E52" s="795" t="str">
        <f>IF('Tabl. calcul points'!N52="","",'Tabl. calcul points'!N52)</f>
        <v/>
      </c>
      <c r="F52" s="796" t="str">
        <f>IF('Tabl. calcul points'!O52=0,"",'Tabl. calcul points'!O52)</f>
        <v/>
      </c>
      <c r="G52" s="797" t="str">
        <f>IF('Tabl. calcul points'!P52=0,"",'Tabl. calcul points'!P52)</f>
        <v/>
      </c>
      <c r="H52" s="737"/>
      <c r="I52" s="457"/>
      <c r="J52" s="457"/>
      <c r="K52" s="457"/>
      <c r="L52" s="783"/>
      <c r="M52" s="784">
        <f t="shared" si="1"/>
        <v>0</v>
      </c>
      <c r="N52" s="42"/>
    </row>
    <row r="53" spans="2:14">
      <c r="B53" s="40"/>
      <c r="C53" s="793" t="str">
        <f>IF('Tabl. calcul points'!C53="","",'Tabl. calcul points'!C53)</f>
        <v/>
      </c>
      <c r="D53" s="794" t="str">
        <f>IF('Tabl. calcul points'!D53="","",'Tabl. calcul points'!D53)</f>
        <v/>
      </c>
      <c r="E53" s="795" t="str">
        <f>IF('Tabl. calcul points'!N53="","",'Tabl. calcul points'!N53)</f>
        <v/>
      </c>
      <c r="F53" s="796" t="str">
        <f>IF('Tabl. calcul points'!O53=0,"",'Tabl. calcul points'!O53)</f>
        <v/>
      </c>
      <c r="G53" s="797" t="str">
        <f>IF('Tabl. calcul points'!P53=0,"",'Tabl. calcul points'!P53)</f>
        <v/>
      </c>
      <c r="H53" s="737"/>
      <c r="I53" s="457"/>
      <c r="J53" s="457"/>
      <c r="K53" s="457"/>
      <c r="L53" s="783"/>
      <c r="M53" s="784">
        <f t="shared" si="1"/>
        <v>0</v>
      </c>
      <c r="N53" s="42"/>
    </row>
    <row r="54" spans="2:14">
      <c r="B54" s="40"/>
      <c r="C54" s="793" t="str">
        <f>IF('Tabl. calcul points'!C54="","",'Tabl. calcul points'!C54)</f>
        <v/>
      </c>
      <c r="D54" s="794" t="str">
        <f>IF('Tabl. calcul points'!D54="","",'Tabl. calcul points'!D54)</f>
        <v/>
      </c>
      <c r="E54" s="795" t="str">
        <f>IF('Tabl. calcul points'!N54="","",'Tabl. calcul points'!N54)</f>
        <v/>
      </c>
      <c r="F54" s="796" t="str">
        <f>IF('Tabl. calcul points'!O54=0,"",'Tabl. calcul points'!O54)</f>
        <v/>
      </c>
      <c r="G54" s="797" t="str">
        <f>IF('Tabl. calcul points'!P54=0,"",'Tabl. calcul points'!P54)</f>
        <v/>
      </c>
      <c r="H54" s="737"/>
      <c r="I54" s="457"/>
      <c r="J54" s="457"/>
      <c r="K54" s="457"/>
      <c r="L54" s="783"/>
      <c r="M54" s="784">
        <f t="shared" si="1"/>
        <v>0</v>
      </c>
      <c r="N54" s="42"/>
    </row>
    <row r="55" spans="2:14">
      <c r="B55" s="40"/>
      <c r="C55" s="793" t="str">
        <f>IF('Tabl. calcul points'!C55="","",'Tabl. calcul points'!C55)</f>
        <v/>
      </c>
      <c r="D55" s="794" t="str">
        <f>IF('Tabl. calcul points'!D55="","",'Tabl. calcul points'!D55)</f>
        <v/>
      </c>
      <c r="E55" s="795" t="str">
        <f>IF('Tabl. calcul points'!N55="","",'Tabl. calcul points'!N55)</f>
        <v/>
      </c>
      <c r="F55" s="796" t="str">
        <f>IF('Tabl. calcul points'!O55=0,"",'Tabl. calcul points'!O55)</f>
        <v/>
      </c>
      <c r="G55" s="797" t="str">
        <f>IF('Tabl. calcul points'!P55=0,"",'Tabl. calcul points'!P55)</f>
        <v/>
      </c>
      <c r="H55" s="737"/>
      <c r="I55" s="457"/>
      <c r="J55" s="457"/>
      <c r="K55" s="457"/>
      <c r="L55" s="783"/>
      <c r="M55" s="784">
        <f t="shared" si="1"/>
        <v>0</v>
      </c>
      <c r="N55" s="42"/>
    </row>
    <row r="56" spans="2:14">
      <c r="B56" s="40"/>
      <c r="C56" s="793" t="str">
        <f>IF('Tabl. calcul points'!C56="","",'Tabl. calcul points'!C56)</f>
        <v/>
      </c>
      <c r="D56" s="794" t="str">
        <f>IF('Tabl. calcul points'!D56="","",'Tabl. calcul points'!D56)</f>
        <v/>
      </c>
      <c r="E56" s="795" t="str">
        <f>IF('Tabl. calcul points'!N56="","",'Tabl. calcul points'!N56)</f>
        <v/>
      </c>
      <c r="F56" s="796" t="str">
        <f>IF('Tabl. calcul points'!O56=0,"",'Tabl. calcul points'!O56)</f>
        <v/>
      </c>
      <c r="G56" s="797" t="str">
        <f>IF('Tabl. calcul points'!P56=0,"",'Tabl. calcul points'!P56)</f>
        <v/>
      </c>
      <c r="H56" s="737"/>
      <c r="I56" s="457"/>
      <c r="J56" s="457"/>
      <c r="K56" s="457"/>
      <c r="L56" s="783"/>
      <c r="M56" s="784">
        <f t="shared" si="1"/>
        <v>0</v>
      </c>
      <c r="N56" s="42"/>
    </row>
    <row r="57" spans="2:14">
      <c r="B57" s="40"/>
      <c r="C57" s="793" t="str">
        <f>IF('Tabl. calcul points'!C57="","",'Tabl. calcul points'!C57)</f>
        <v/>
      </c>
      <c r="D57" s="794" t="str">
        <f>IF('Tabl. calcul points'!D57="","",'Tabl. calcul points'!D57)</f>
        <v/>
      </c>
      <c r="E57" s="795" t="str">
        <f>IF('Tabl. calcul points'!N57="","",'Tabl. calcul points'!N57)</f>
        <v/>
      </c>
      <c r="F57" s="796" t="str">
        <f>IF('Tabl. calcul points'!O57=0,"",'Tabl. calcul points'!O57)</f>
        <v/>
      </c>
      <c r="G57" s="797" t="str">
        <f>IF('Tabl. calcul points'!P57=0,"",'Tabl. calcul points'!P57)</f>
        <v/>
      </c>
      <c r="H57" s="737"/>
      <c r="I57" s="457"/>
      <c r="J57" s="457"/>
      <c r="K57" s="457"/>
      <c r="L57" s="783"/>
      <c r="M57" s="784">
        <f t="shared" si="1"/>
        <v>0</v>
      </c>
      <c r="N57" s="42"/>
    </row>
    <row r="58" spans="2:14">
      <c r="B58" s="40"/>
      <c r="C58" s="793" t="str">
        <f>IF('Tabl. calcul points'!C58="","",'Tabl. calcul points'!C58)</f>
        <v/>
      </c>
      <c r="D58" s="794" t="str">
        <f>IF('Tabl. calcul points'!D58="","",'Tabl. calcul points'!D58)</f>
        <v/>
      </c>
      <c r="E58" s="795" t="str">
        <f>IF('Tabl. calcul points'!N58="","",'Tabl. calcul points'!N58)</f>
        <v/>
      </c>
      <c r="F58" s="796" t="str">
        <f>IF('Tabl. calcul points'!O58=0,"",'Tabl. calcul points'!O58)</f>
        <v/>
      </c>
      <c r="G58" s="797" t="str">
        <f>IF('Tabl. calcul points'!P58=0,"",'Tabl. calcul points'!P58)</f>
        <v/>
      </c>
      <c r="H58" s="737"/>
      <c r="I58" s="457"/>
      <c r="J58" s="457"/>
      <c r="K58" s="457"/>
      <c r="L58" s="783"/>
      <c r="M58" s="784">
        <f t="shared" si="1"/>
        <v>0</v>
      </c>
      <c r="N58" s="42"/>
    </row>
    <row r="59" spans="2:14">
      <c r="B59" s="40"/>
      <c r="C59" s="793" t="str">
        <f>IF('Tabl. calcul points'!C59="","",'Tabl. calcul points'!C59)</f>
        <v/>
      </c>
      <c r="D59" s="794" t="str">
        <f>IF('Tabl. calcul points'!D59="","",'Tabl. calcul points'!D59)</f>
        <v/>
      </c>
      <c r="E59" s="795" t="str">
        <f>IF('Tabl. calcul points'!N59="","",'Tabl. calcul points'!N59)</f>
        <v/>
      </c>
      <c r="F59" s="796" t="str">
        <f>IF('Tabl. calcul points'!O59=0,"",'Tabl. calcul points'!O59)</f>
        <v/>
      </c>
      <c r="G59" s="797" t="str">
        <f>IF('Tabl. calcul points'!P59=0,"",'Tabl. calcul points'!P59)</f>
        <v/>
      </c>
      <c r="H59" s="737"/>
      <c r="I59" s="457"/>
      <c r="J59" s="457"/>
      <c r="K59" s="457"/>
      <c r="L59" s="783"/>
      <c r="M59" s="784">
        <f t="shared" si="1"/>
        <v>0</v>
      </c>
      <c r="N59" s="42"/>
    </row>
    <row r="60" spans="2:14">
      <c r="B60" s="40"/>
      <c r="C60" s="793" t="str">
        <f>IF('Tabl. calcul points'!C60="","",'Tabl. calcul points'!C60)</f>
        <v/>
      </c>
      <c r="D60" s="794" t="str">
        <f>IF('Tabl. calcul points'!D60="","",'Tabl. calcul points'!D60)</f>
        <v/>
      </c>
      <c r="E60" s="795" t="str">
        <f>IF('Tabl. calcul points'!N60="","",'Tabl. calcul points'!N60)</f>
        <v/>
      </c>
      <c r="F60" s="796" t="str">
        <f>IF('Tabl. calcul points'!O60=0,"",'Tabl. calcul points'!O60)</f>
        <v/>
      </c>
      <c r="G60" s="797" t="str">
        <f>IF('Tabl. calcul points'!P60=0,"",'Tabl. calcul points'!P60)</f>
        <v/>
      </c>
      <c r="H60" s="737"/>
      <c r="I60" s="457"/>
      <c r="J60" s="457"/>
      <c r="K60" s="457"/>
      <c r="L60" s="783"/>
      <c r="M60" s="784">
        <f t="shared" si="1"/>
        <v>0</v>
      </c>
      <c r="N60" s="42"/>
    </row>
    <row r="61" spans="2:14">
      <c r="B61" s="40"/>
      <c r="C61" s="793" t="str">
        <f>IF('Tabl. calcul points'!C61="","",'Tabl. calcul points'!C61)</f>
        <v/>
      </c>
      <c r="D61" s="794" t="str">
        <f>IF('Tabl. calcul points'!D61="","",'Tabl. calcul points'!D61)</f>
        <v/>
      </c>
      <c r="E61" s="795" t="str">
        <f>IF('Tabl. calcul points'!N61="","",'Tabl. calcul points'!N61)</f>
        <v/>
      </c>
      <c r="F61" s="796" t="str">
        <f>IF('Tabl. calcul points'!O61=0,"",'Tabl. calcul points'!O61)</f>
        <v/>
      </c>
      <c r="G61" s="797" t="str">
        <f>IF('Tabl. calcul points'!P61=0,"",'Tabl. calcul points'!P61)</f>
        <v/>
      </c>
      <c r="H61" s="737"/>
      <c r="I61" s="457"/>
      <c r="J61" s="457"/>
      <c r="K61" s="457"/>
      <c r="L61" s="783"/>
      <c r="M61" s="784">
        <f t="shared" si="1"/>
        <v>0</v>
      </c>
      <c r="N61" s="42"/>
    </row>
    <row r="62" spans="2:14">
      <c r="B62" s="40"/>
      <c r="C62" s="793" t="str">
        <f>IF('Tabl. calcul points'!C62="","",'Tabl. calcul points'!C62)</f>
        <v/>
      </c>
      <c r="D62" s="794" t="str">
        <f>IF('Tabl. calcul points'!D62="","",'Tabl. calcul points'!D62)</f>
        <v/>
      </c>
      <c r="E62" s="795" t="str">
        <f>IF('Tabl. calcul points'!N62="","",'Tabl. calcul points'!N62)</f>
        <v/>
      </c>
      <c r="F62" s="796" t="str">
        <f>IF('Tabl. calcul points'!O62=0,"",'Tabl. calcul points'!O62)</f>
        <v/>
      </c>
      <c r="G62" s="797" t="str">
        <f>IF('Tabl. calcul points'!P62=0,"",'Tabl. calcul points'!P62)</f>
        <v/>
      </c>
      <c r="H62" s="737"/>
      <c r="I62" s="457"/>
      <c r="J62" s="457"/>
      <c r="K62" s="457"/>
      <c r="L62" s="783"/>
      <c r="M62" s="784">
        <f t="shared" si="1"/>
        <v>0</v>
      </c>
      <c r="N62" s="42"/>
    </row>
    <row r="63" spans="2:14">
      <c r="B63" s="40"/>
      <c r="C63" s="793" t="str">
        <f>IF('Tabl. calcul points'!C63="","",'Tabl. calcul points'!C63)</f>
        <v/>
      </c>
      <c r="D63" s="794" t="str">
        <f>IF('Tabl. calcul points'!D63="","",'Tabl. calcul points'!D63)</f>
        <v/>
      </c>
      <c r="E63" s="795" t="str">
        <f>IF('Tabl. calcul points'!N63="","",'Tabl. calcul points'!N63)</f>
        <v/>
      </c>
      <c r="F63" s="796" t="str">
        <f>IF('Tabl. calcul points'!O63=0,"",'Tabl. calcul points'!O63)</f>
        <v/>
      </c>
      <c r="G63" s="797" t="str">
        <f>IF('Tabl. calcul points'!P63=0,"",'Tabl. calcul points'!P63)</f>
        <v/>
      </c>
      <c r="H63" s="737"/>
      <c r="I63" s="457"/>
      <c r="J63" s="457"/>
      <c r="K63" s="457"/>
      <c r="L63" s="783"/>
      <c r="M63" s="784">
        <f t="shared" si="1"/>
        <v>0</v>
      </c>
      <c r="N63" s="42"/>
    </row>
    <row r="64" spans="2:14">
      <c r="B64" s="40"/>
      <c r="C64" s="793" t="str">
        <f>IF('Tabl. calcul points'!C64="","",'Tabl. calcul points'!C64)</f>
        <v/>
      </c>
      <c r="D64" s="794" t="str">
        <f>IF('Tabl. calcul points'!D64="","",'Tabl. calcul points'!D64)</f>
        <v/>
      </c>
      <c r="E64" s="795" t="str">
        <f>IF('Tabl. calcul points'!N64="","",'Tabl. calcul points'!N64)</f>
        <v/>
      </c>
      <c r="F64" s="796" t="str">
        <f>IF('Tabl. calcul points'!O64=0,"",'Tabl. calcul points'!O64)</f>
        <v/>
      </c>
      <c r="G64" s="797" t="str">
        <f>IF('Tabl. calcul points'!P64=0,"",'Tabl. calcul points'!P64)</f>
        <v/>
      </c>
      <c r="H64" s="737"/>
      <c r="I64" s="457"/>
      <c r="J64" s="457"/>
      <c r="K64" s="457"/>
      <c r="L64" s="783"/>
      <c r="M64" s="784">
        <f t="shared" si="1"/>
        <v>0</v>
      </c>
      <c r="N64" s="42"/>
    </row>
    <row r="65" spans="2:14">
      <c r="B65" s="40"/>
      <c r="C65" s="793" t="str">
        <f>IF('Tabl. calcul points'!C65="","",'Tabl. calcul points'!C65)</f>
        <v/>
      </c>
      <c r="D65" s="794" t="str">
        <f>IF('Tabl. calcul points'!D65="","",'Tabl. calcul points'!D65)</f>
        <v/>
      </c>
      <c r="E65" s="795" t="str">
        <f>IF('Tabl. calcul points'!N65="","",'Tabl. calcul points'!N65)</f>
        <v/>
      </c>
      <c r="F65" s="796" t="str">
        <f>IF('Tabl. calcul points'!O65=0,"",'Tabl. calcul points'!O65)</f>
        <v/>
      </c>
      <c r="G65" s="797" t="str">
        <f>IF('Tabl. calcul points'!P65=0,"",'Tabl. calcul points'!P65)</f>
        <v/>
      </c>
      <c r="H65" s="737"/>
      <c r="I65" s="457"/>
      <c r="J65" s="457"/>
      <c r="K65" s="457"/>
      <c r="L65" s="783"/>
      <c r="M65" s="784">
        <f t="shared" si="1"/>
        <v>0</v>
      </c>
      <c r="N65" s="42"/>
    </row>
    <row r="66" spans="2:14">
      <c r="B66" s="40"/>
      <c r="C66" s="793" t="str">
        <f>IF('Tabl. calcul points'!C66="","",'Tabl. calcul points'!C66)</f>
        <v/>
      </c>
      <c r="D66" s="794" t="str">
        <f>IF('Tabl. calcul points'!D66="","",'Tabl. calcul points'!D66)</f>
        <v/>
      </c>
      <c r="E66" s="795" t="str">
        <f>IF('Tabl. calcul points'!N66="","",'Tabl. calcul points'!N66)</f>
        <v/>
      </c>
      <c r="F66" s="796" t="str">
        <f>IF('Tabl. calcul points'!O66=0,"",'Tabl. calcul points'!O66)</f>
        <v/>
      </c>
      <c r="G66" s="797" t="str">
        <f>IF('Tabl. calcul points'!P66=0,"",'Tabl. calcul points'!P66)</f>
        <v/>
      </c>
      <c r="H66" s="737"/>
      <c r="I66" s="457"/>
      <c r="J66" s="457"/>
      <c r="K66" s="457"/>
      <c r="L66" s="783"/>
      <c r="M66" s="784">
        <f t="shared" si="1"/>
        <v>0</v>
      </c>
      <c r="N66" s="42"/>
    </row>
    <row r="67" spans="2:14">
      <c r="B67" s="40"/>
      <c r="C67" s="793" t="str">
        <f>IF('Tabl. calcul points'!C67="","",'Tabl. calcul points'!C67)</f>
        <v/>
      </c>
      <c r="D67" s="794" t="str">
        <f>IF('Tabl. calcul points'!D67="","",'Tabl. calcul points'!D67)</f>
        <v/>
      </c>
      <c r="E67" s="795" t="str">
        <f>IF('Tabl. calcul points'!N67="","",'Tabl. calcul points'!N67)</f>
        <v/>
      </c>
      <c r="F67" s="796" t="str">
        <f>IF('Tabl. calcul points'!O67=0,"",'Tabl. calcul points'!O67)</f>
        <v/>
      </c>
      <c r="G67" s="797" t="str">
        <f>IF('Tabl. calcul points'!P67=0,"",'Tabl. calcul points'!P67)</f>
        <v/>
      </c>
      <c r="H67" s="737"/>
      <c r="I67" s="457"/>
      <c r="J67" s="457"/>
      <c r="K67" s="457"/>
      <c r="L67" s="783"/>
      <c r="M67" s="784">
        <f t="shared" si="1"/>
        <v>0</v>
      </c>
      <c r="N67" s="42"/>
    </row>
    <row r="68" spans="2:14">
      <c r="B68" s="40"/>
      <c r="C68" s="793" t="str">
        <f>IF('Tabl. calcul points'!C68="","",'Tabl. calcul points'!C68)</f>
        <v/>
      </c>
      <c r="D68" s="794" t="str">
        <f>IF('Tabl. calcul points'!D68="","",'Tabl. calcul points'!D68)</f>
        <v/>
      </c>
      <c r="E68" s="795" t="str">
        <f>IF('Tabl. calcul points'!N68="","",'Tabl. calcul points'!N68)</f>
        <v/>
      </c>
      <c r="F68" s="796" t="str">
        <f>IF('Tabl. calcul points'!O68=0,"",'Tabl. calcul points'!O68)</f>
        <v/>
      </c>
      <c r="G68" s="797" t="str">
        <f>IF('Tabl. calcul points'!P68=0,"",'Tabl. calcul points'!P68)</f>
        <v/>
      </c>
      <c r="H68" s="737"/>
      <c r="I68" s="457"/>
      <c r="J68" s="457"/>
      <c r="K68" s="457"/>
      <c r="L68" s="783"/>
      <c r="M68" s="784">
        <f t="shared" si="1"/>
        <v>0</v>
      </c>
      <c r="N68" s="42"/>
    </row>
    <row r="69" spans="2:14">
      <c r="B69" s="40"/>
      <c r="C69" s="793" t="str">
        <f>IF('Tabl. calcul points'!C69="","",'Tabl. calcul points'!C69)</f>
        <v/>
      </c>
      <c r="D69" s="794" t="str">
        <f>IF('Tabl. calcul points'!D69="","",'Tabl. calcul points'!D69)</f>
        <v/>
      </c>
      <c r="E69" s="795" t="str">
        <f>IF('Tabl. calcul points'!N69="","",'Tabl. calcul points'!N69)</f>
        <v/>
      </c>
      <c r="F69" s="796" t="str">
        <f>IF('Tabl. calcul points'!O69=0,"",'Tabl. calcul points'!O69)</f>
        <v/>
      </c>
      <c r="G69" s="797" t="str">
        <f>IF('Tabl. calcul points'!P69=0,"",'Tabl. calcul points'!P69)</f>
        <v/>
      </c>
      <c r="H69" s="737"/>
      <c r="I69" s="457"/>
      <c r="J69" s="457"/>
      <c r="K69" s="457"/>
      <c r="L69" s="783"/>
      <c r="M69" s="784">
        <f t="shared" si="1"/>
        <v>0</v>
      </c>
      <c r="N69" s="42"/>
    </row>
    <row r="70" spans="2:14">
      <c r="B70" s="40"/>
      <c r="C70" s="793" t="str">
        <f>IF('Tabl. calcul points'!C70="","",'Tabl. calcul points'!C70)</f>
        <v/>
      </c>
      <c r="D70" s="794" t="str">
        <f>IF('Tabl. calcul points'!D70="","",'Tabl. calcul points'!D70)</f>
        <v/>
      </c>
      <c r="E70" s="795" t="str">
        <f>IF('Tabl. calcul points'!N70="","",'Tabl. calcul points'!N70)</f>
        <v/>
      </c>
      <c r="F70" s="796" t="str">
        <f>IF('Tabl. calcul points'!O70=0,"",'Tabl. calcul points'!O70)</f>
        <v/>
      </c>
      <c r="G70" s="797" t="str">
        <f>IF('Tabl. calcul points'!P70=0,"",'Tabl. calcul points'!P70)</f>
        <v/>
      </c>
      <c r="H70" s="737"/>
      <c r="I70" s="457"/>
      <c r="J70" s="457"/>
      <c r="K70" s="457"/>
      <c r="L70" s="783"/>
      <c r="M70" s="784">
        <f t="shared" ref="M70:M92" si="2">H70+I70+J70+K70+L70</f>
        <v>0</v>
      </c>
      <c r="N70" s="42"/>
    </row>
    <row r="71" spans="2:14">
      <c r="B71" s="40"/>
      <c r="C71" s="793" t="str">
        <f>IF('Tabl. calcul points'!C71="","",'Tabl. calcul points'!C71)</f>
        <v/>
      </c>
      <c r="D71" s="794" t="str">
        <f>IF('Tabl. calcul points'!D71="","",'Tabl. calcul points'!D71)</f>
        <v/>
      </c>
      <c r="E71" s="795" t="str">
        <f>IF('Tabl. calcul points'!N71="","",'Tabl. calcul points'!N71)</f>
        <v/>
      </c>
      <c r="F71" s="796" t="str">
        <f>IF('Tabl. calcul points'!O71=0,"",'Tabl. calcul points'!O71)</f>
        <v/>
      </c>
      <c r="G71" s="797" t="str">
        <f>IF('Tabl. calcul points'!P71=0,"",'Tabl. calcul points'!P71)</f>
        <v/>
      </c>
      <c r="H71" s="737"/>
      <c r="I71" s="457"/>
      <c r="J71" s="457"/>
      <c r="K71" s="457"/>
      <c r="L71" s="783"/>
      <c r="M71" s="784">
        <f t="shared" si="2"/>
        <v>0</v>
      </c>
      <c r="N71" s="42"/>
    </row>
    <row r="72" spans="2:14">
      <c r="B72" s="40"/>
      <c r="C72" s="793" t="str">
        <f>IF('Tabl. calcul points'!C72="","",'Tabl. calcul points'!C72)</f>
        <v/>
      </c>
      <c r="D72" s="794" t="str">
        <f>IF('Tabl. calcul points'!D72="","",'Tabl. calcul points'!D72)</f>
        <v/>
      </c>
      <c r="E72" s="795" t="str">
        <f>IF('Tabl. calcul points'!N72="","",'Tabl. calcul points'!N72)</f>
        <v/>
      </c>
      <c r="F72" s="796" t="str">
        <f>IF('Tabl. calcul points'!O72=0,"",'Tabl. calcul points'!O72)</f>
        <v/>
      </c>
      <c r="G72" s="797" t="str">
        <f>IF('Tabl. calcul points'!P72=0,"",'Tabl. calcul points'!P72)</f>
        <v/>
      </c>
      <c r="H72" s="737"/>
      <c r="I72" s="457"/>
      <c r="J72" s="457"/>
      <c r="K72" s="457"/>
      <c r="L72" s="783"/>
      <c r="M72" s="784">
        <f t="shared" si="2"/>
        <v>0</v>
      </c>
      <c r="N72" s="42"/>
    </row>
    <row r="73" spans="2:14">
      <c r="B73" s="40"/>
      <c r="C73" s="793" t="str">
        <f>IF('Tabl. calcul points'!C73="","",'Tabl. calcul points'!C73)</f>
        <v/>
      </c>
      <c r="D73" s="794" t="str">
        <f>IF('Tabl. calcul points'!D73="","",'Tabl. calcul points'!D73)</f>
        <v/>
      </c>
      <c r="E73" s="795" t="str">
        <f>IF('Tabl. calcul points'!N73="","",'Tabl. calcul points'!N73)</f>
        <v/>
      </c>
      <c r="F73" s="796" t="str">
        <f>IF('Tabl. calcul points'!O73=0,"",'Tabl. calcul points'!O73)</f>
        <v/>
      </c>
      <c r="G73" s="797" t="str">
        <f>IF('Tabl. calcul points'!P73=0,"",'Tabl. calcul points'!P73)</f>
        <v/>
      </c>
      <c r="H73" s="737"/>
      <c r="I73" s="457"/>
      <c r="J73" s="457"/>
      <c r="K73" s="457"/>
      <c r="L73" s="783"/>
      <c r="M73" s="784">
        <f t="shared" si="2"/>
        <v>0</v>
      </c>
      <c r="N73" s="42"/>
    </row>
    <row r="74" spans="2:14">
      <c r="B74" s="40"/>
      <c r="C74" s="793" t="str">
        <f>IF('Tabl. calcul points'!C74="","",'Tabl. calcul points'!C74)</f>
        <v/>
      </c>
      <c r="D74" s="794" t="str">
        <f>IF('Tabl. calcul points'!D74="","",'Tabl. calcul points'!D74)</f>
        <v/>
      </c>
      <c r="E74" s="795" t="str">
        <f>IF('Tabl. calcul points'!N74="","",'Tabl. calcul points'!N74)</f>
        <v/>
      </c>
      <c r="F74" s="796" t="str">
        <f>IF('Tabl. calcul points'!O74=0,"",'Tabl. calcul points'!O74)</f>
        <v/>
      </c>
      <c r="G74" s="797" t="str">
        <f>IF('Tabl. calcul points'!P74=0,"",'Tabl. calcul points'!P74)</f>
        <v/>
      </c>
      <c r="H74" s="737"/>
      <c r="I74" s="457"/>
      <c r="J74" s="457"/>
      <c r="K74" s="457"/>
      <c r="L74" s="783"/>
      <c r="M74" s="784">
        <f t="shared" si="2"/>
        <v>0</v>
      </c>
      <c r="N74" s="42"/>
    </row>
    <row r="75" spans="2:14">
      <c r="B75" s="40"/>
      <c r="C75" s="793" t="str">
        <f>IF('Tabl. calcul points'!C75="","",'Tabl. calcul points'!C75)</f>
        <v/>
      </c>
      <c r="D75" s="794" t="str">
        <f>IF('Tabl. calcul points'!D75="","",'Tabl. calcul points'!D75)</f>
        <v/>
      </c>
      <c r="E75" s="795" t="str">
        <f>IF('Tabl. calcul points'!N75="","",'Tabl. calcul points'!N75)</f>
        <v/>
      </c>
      <c r="F75" s="796" t="str">
        <f>IF('Tabl. calcul points'!O75=0,"",'Tabl. calcul points'!O75)</f>
        <v/>
      </c>
      <c r="G75" s="797" t="str">
        <f>IF('Tabl. calcul points'!P75=0,"",'Tabl. calcul points'!P75)</f>
        <v/>
      </c>
      <c r="H75" s="737"/>
      <c r="I75" s="457"/>
      <c r="J75" s="457"/>
      <c r="K75" s="457"/>
      <c r="L75" s="783"/>
      <c r="M75" s="784">
        <f t="shared" si="2"/>
        <v>0</v>
      </c>
      <c r="N75" s="42"/>
    </row>
    <row r="76" spans="2:14">
      <c r="B76" s="40"/>
      <c r="C76" s="793" t="str">
        <f>IF('Tabl. calcul points'!C76="","",'Tabl. calcul points'!C76)</f>
        <v/>
      </c>
      <c r="D76" s="794" t="str">
        <f>IF('Tabl. calcul points'!D76="","",'Tabl. calcul points'!D76)</f>
        <v/>
      </c>
      <c r="E76" s="795" t="str">
        <f>IF('Tabl. calcul points'!N76="","",'Tabl. calcul points'!N76)</f>
        <v/>
      </c>
      <c r="F76" s="796" t="str">
        <f>IF('Tabl. calcul points'!O76=0,"",'Tabl. calcul points'!O76)</f>
        <v/>
      </c>
      <c r="G76" s="797" t="str">
        <f>IF('Tabl. calcul points'!P76=0,"",'Tabl. calcul points'!P76)</f>
        <v/>
      </c>
      <c r="H76" s="737"/>
      <c r="I76" s="457"/>
      <c r="J76" s="457"/>
      <c r="K76" s="457"/>
      <c r="L76" s="783"/>
      <c r="M76" s="784">
        <f t="shared" si="2"/>
        <v>0</v>
      </c>
      <c r="N76" s="42"/>
    </row>
    <row r="77" spans="2:14">
      <c r="B77" s="40"/>
      <c r="C77" s="793" t="str">
        <f>IF('Tabl. calcul points'!C77="","",'Tabl. calcul points'!C77)</f>
        <v/>
      </c>
      <c r="D77" s="794" t="str">
        <f>IF('Tabl. calcul points'!D77="","",'Tabl. calcul points'!D77)</f>
        <v/>
      </c>
      <c r="E77" s="795" t="str">
        <f>IF('Tabl. calcul points'!N77="","",'Tabl. calcul points'!N77)</f>
        <v/>
      </c>
      <c r="F77" s="796" t="str">
        <f>IF('Tabl. calcul points'!O77=0,"",'Tabl. calcul points'!O77)</f>
        <v/>
      </c>
      <c r="G77" s="797" t="str">
        <f>IF('Tabl. calcul points'!P77=0,"",'Tabl. calcul points'!P77)</f>
        <v/>
      </c>
      <c r="H77" s="737"/>
      <c r="I77" s="457"/>
      <c r="J77" s="457"/>
      <c r="K77" s="457"/>
      <c r="L77" s="783"/>
      <c r="M77" s="784">
        <f t="shared" si="2"/>
        <v>0</v>
      </c>
      <c r="N77" s="42"/>
    </row>
    <row r="78" spans="2:14">
      <c r="B78" s="40"/>
      <c r="C78" s="793" t="str">
        <f>IF('Tabl. calcul points'!C78="","",'Tabl. calcul points'!C78)</f>
        <v/>
      </c>
      <c r="D78" s="794" t="str">
        <f>IF('Tabl. calcul points'!D78="","",'Tabl. calcul points'!D78)</f>
        <v/>
      </c>
      <c r="E78" s="795" t="str">
        <f>IF('Tabl. calcul points'!N78="","",'Tabl. calcul points'!N78)</f>
        <v/>
      </c>
      <c r="F78" s="796" t="str">
        <f>IF('Tabl. calcul points'!O78=0,"",'Tabl. calcul points'!O78)</f>
        <v/>
      </c>
      <c r="G78" s="797" t="str">
        <f>IF('Tabl. calcul points'!P78=0,"",'Tabl. calcul points'!P78)</f>
        <v/>
      </c>
      <c r="H78" s="737"/>
      <c r="I78" s="457"/>
      <c r="J78" s="457"/>
      <c r="K78" s="457"/>
      <c r="L78" s="783"/>
      <c r="M78" s="784">
        <f t="shared" si="2"/>
        <v>0</v>
      </c>
      <c r="N78" s="42"/>
    </row>
    <row r="79" spans="2:14">
      <c r="B79" s="40"/>
      <c r="C79" s="793" t="str">
        <f>IF('Tabl. calcul points'!C79="","",'Tabl. calcul points'!C79)</f>
        <v/>
      </c>
      <c r="D79" s="794" t="str">
        <f>IF('Tabl. calcul points'!D79="","",'Tabl. calcul points'!D79)</f>
        <v/>
      </c>
      <c r="E79" s="795" t="str">
        <f>IF('Tabl. calcul points'!N79="","",'Tabl. calcul points'!N79)</f>
        <v/>
      </c>
      <c r="F79" s="796" t="str">
        <f>IF('Tabl. calcul points'!O79=0,"",'Tabl. calcul points'!O79)</f>
        <v/>
      </c>
      <c r="G79" s="797" t="str">
        <f>IF('Tabl. calcul points'!P79=0,"",'Tabl. calcul points'!P79)</f>
        <v/>
      </c>
      <c r="H79" s="737"/>
      <c r="I79" s="457"/>
      <c r="J79" s="457"/>
      <c r="K79" s="457"/>
      <c r="L79" s="783"/>
      <c r="M79" s="784">
        <f t="shared" si="2"/>
        <v>0</v>
      </c>
      <c r="N79" s="42"/>
    </row>
    <row r="80" spans="2:14">
      <c r="B80" s="40"/>
      <c r="C80" s="793" t="str">
        <f>IF('Tabl. calcul points'!C80="","",'Tabl. calcul points'!C80)</f>
        <v/>
      </c>
      <c r="D80" s="794" t="str">
        <f>IF('Tabl. calcul points'!D80="","",'Tabl. calcul points'!D80)</f>
        <v/>
      </c>
      <c r="E80" s="795" t="str">
        <f>IF('Tabl. calcul points'!N80="","",'Tabl. calcul points'!N80)</f>
        <v/>
      </c>
      <c r="F80" s="796" t="str">
        <f>IF('Tabl. calcul points'!O80=0,"",'Tabl. calcul points'!O80)</f>
        <v/>
      </c>
      <c r="G80" s="797" t="str">
        <f>IF('Tabl. calcul points'!P80=0,"",'Tabl. calcul points'!P80)</f>
        <v/>
      </c>
      <c r="H80" s="737"/>
      <c r="I80" s="457"/>
      <c r="J80" s="457"/>
      <c r="K80" s="457"/>
      <c r="L80" s="783"/>
      <c r="M80" s="784">
        <f t="shared" si="2"/>
        <v>0</v>
      </c>
      <c r="N80" s="42"/>
    </row>
    <row r="81" spans="2:14">
      <c r="B81" s="40"/>
      <c r="C81" s="793" t="str">
        <f>IF('Tabl. calcul points'!C81="","",'Tabl. calcul points'!C81)</f>
        <v/>
      </c>
      <c r="D81" s="794" t="str">
        <f>IF('Tabl. calcul points'!D81="","",'Tabl. calcul points'!D81)</f>
        <v/>
      </c>
      <c r="E81" s="795" t="str">
        <f>IF('Tabl. calcul points'!N81="","",'Tabl. calcul points'!N81)</f>
        <v/>
      </c>
      <c r="F81" s="796" t="str">
        <f>IF('Tabl. calcul points'!O81=0,"",'Tabl. calcul points'!O81)</f>
        <v/>
      </c>
      <c r="G81" s="797" t="str">
        <f>IF('Tabl. calcul points'!P81=0,"",'Tabl. calcul points'!P81)</f>
        <v/>
      </c>
      <c r="H81" s="737"/>
      <c r="I81" s="457"/>
      <c r="J81" s="457"/>
      <c r="K81" s="457"/>
      <c r="L81" s="783"/>
      <c r="M81" s="784">
        <f t="shared" si="2"/>
        <v>0</v>
      </c>
      <c r="N81" s="42"/>
    </row>
    <row r="82" spans="2:14">
      <c r="B82" s="40"/>
      <c r="C82" s="793" t="str">
        <f>IF('Tabl. calcul points'!C82="","",'Tabl. calcul points'!C82)</f>
        <v/>
      </c>
      <c r="D82" s="794" t="str">
        <f>IF('Tabl. calcul points'!D82="","",'Tabl. calcul points'!D82)</f>
        <v/>
      </c>
      <c r="E82" s="795" t="str">
        <f>IF('Tabl. calcul points'!N82="","",'Tabl. calcul points'!N82)</f>
        <v/>
      </c>
      <c r="F82" s="796" t="str">
        <f>IF('Tabl. calcul points'!O82=0,"",'Tabl. calcul points'!O82)</f>
        <v/>
      </c>
      <c r="G82" s="797" t="str">
        <f>IF('Tabl. calcul points'!P82=0,"",'Tabl. calcul points'!P82)</f>
        <v/>
      </c>
      <c r="H82" s="737"/>
      <c r="I82" s="457"/>
      <c r="J82" s="457"/>
      <c r="K82" s="457"/>
      <c r="L82" s="783"/>
      <c r="M82" s="784">
        <f t="shared" si="2"/>
        <v>0</v>
      </c>
      <c r="N82" s="42"/>
    </row>
    <row r="83" spans="2:14">
      <c r="B83" s="40"/>
      <c r="C83" s="793" t="str">
        <f>IF('Tabl. calcul points'!C83="","",'Tabl. calcul points'!C83)</f>
        <v/>
      </c>
      <c r="D83" s="794" t="str">
        <f>IF('Tabl. calcul points'!D83="","",'Tabl. calcul points'!D83)</f>
        <v/>
      </c>
      <c r="E83" s="795" t="str">
        <f>IF('Tabl. calcul points'!N83="","",'Tabl. calcul points'!N83)</f>
        <v/>
      </c>
      <c r="F83" s="796" t="str">
        <f>IF('Tabl. calcul points'!O83=0,"",'Tabl. calcul points'!O83)</f>
        <v/>
      </c>
      <c r="G83" s="797" t="str">
        <f>IF('Tabl. calcul points'!P83=0,"",'Tabl. calcul points'!P83)</f>
        <v/>
      </c>
      <c r="H83" s="737"/>
      <c r="I83" s="457"/>
      <c r="J83" s="457"/>
      <c r="K83" s="457"/>
      <c r="L83" s="783"/>
      <c r="M83" s="784">
        <f t="shared" si="2"/>
        <v>0</v>
      </c>
      <c r="N83" s="42"/>
    </row>
    <row r="84" spans="2:14">
      <c r="B84" s="40"/>
      <c r="C84" s="793" t="str">
        <f>IF('Tabl. calcul points'!C84="","",'Tabl. calcul points'!C84)</f>
        <v/>
      </c>
      <c r="D84" s="794" t="str">
        <f>IF('Tabl. calcul points'!D84="","",'Tabl. calcul points'!D84)</f>
        <v/>
      </c>
      <c r="E84" s="795" t="str">
        <f>IF('Tabl. calcul points'!N84="","",'Tabl. calcul points'!N84)</f>
        <v/>
      </c>
      <c r="F84" s="796" t="str">
        <f>IF('Tabl. calcul points'!O84=0,"",'Tabl. calcul points'!O84)</f>
        <v/>
      </c>
      <c r="G84" s="797" t="str">
        <f>IF('Tabl. calcul points'!P84=0,"",'Tabl. calcul points'!P84)</f>
        <v/>
      </c>
      <c r="H84" s="737"/>
      <c r="I84" s="457"/>
      <c r="J84" s="457"/>
      <c r="K84" s="457"/>
      <c r="L84" s="783"/>
      <c r="M84" s="784">
        <f t="shared" si="2"/>
        <v>0</v>
      </c>
      <c r="N84" s="42"/>
    </row>
    <row r="85" spans="2:14">
      <c r="B85" s="40"/>
      <c r="C85" s="793" t="str">
        <f>IF('Tabl. calcul points'!C85="","",'Tabl. calcul points'!C85)</f>
        <v/>
      </c>
      <c r="D85" s="794" t="str">
        <f>IF('Tabl. calcul points'!D85="","",'Tabl. calcul points'!D85)</f>
        <v/>
      </c>
      <c r="E85" s="795" t="str">
        <f>IF('Tabl. calcul points'!N85="","",'Tabl. calcul points'!N85)</f>
        <v/>
      </c>
      <c r="F85" s="796" t="str">
        <f>IF('Tabl. calcul points'!O85=0,"",'Tabl. calcul points'!O85)</f>
        <v/>
      </c>
      <c r="G85" s="797" t="str">
        <f>IF('Tabl. calcul points'!P85=0,"",'Tabl. calcul points'!P85)</f>
        <v/>
      </c>
      <c r="H85" s="737"/>
      <c r="I85" s="457"/>
      <c r="J85" s="457"/>
      <c r="K85" s="457"/>
      <c r="L85" s="783"/>
      <c r="M85" s="784">
        <f t="shared" si="2"/>
        <v>0</v>
      </c>
      <c r="N85" s="42"/>
    </row>
    <row r="86" spans="2:14">
      <c r="B86" s="40"/>
      <c r="C86" s="793" t="str">
        <f>IF('Tabl. calcul points'!C86="","",'Tabl. calcul points'!C86)</f>
        <v/>
      </c>
      <c r="D86" s="794" t="str">
        <f>IF('Tabl. calcul points'!D86="","",'Tabl. calcul points'!D86)</f>
        <v/>
      </c>
      <c r="E86" s="795" t="str">
        <f>IF('Tabl. calcul points'!N86="","",'Tabl. calcul points'!N86)</f>
        <v/>
      </c>
      <c r="F86" s="796" t="str">
        <f>IF('Tabl. calcul points'!O86=0,"",'Tabl. calcul points'!O86)</f>
        <v/>
      </c>
      <c r="G86" s="797" t="str">
        <f>IF('Tabl. calcul points'!P86=0,"",'Tabl. calcul points'!P86)</f>
        <v/>
      </c>
      <c r="H86" s="737"/>
      <c r="I86" s="457"/>
      <c r="J86" s="457"/>
      <c r="K86" s="457"/>
      <c r="L86" s="783"/>
      <c r="M86" s="784">
        <f t="shared" si="2"/>
        <v>0</v>
      </c>
      <c r="N86" s="42"/>
    </row>
    <row r="87" spans="2:14">
      <c r="B87" s="40"/>
      <c r="C87" s="793" t="str">
        <f>IF('Tabl. calcul points'!C87="","",'Tabl. calcul points'!C87)</f>
        <v/>
      </c>
      <c r="D87" s="794" t="str">
        <f>IF('Tabl. calcul points'!D87="","",'Tabl. calcul points'!D87)</f>
        <v/>
      </c>
      <c r="E87" s="795" t="str">
        <f>IF('Tabl. calcul points'!N87="","",'Tabl. calcul points'!N87)</f>
        <v/>
      </c>
      <c r="F87" s="796" t="str">
        <f>IF('Tabl. calcul points'!O87=0,"",'Tabl. calcul points'!O87)</f>
        <v/>
      </c>
      <c r="G87" s="797" t="str">
        <f>IF('Tabl. calcul points'!P87=0,"",'Tabl. calcul points'!P87)</f>
        <v/>
      </c>
      <c r="H87" s="737"/>
      <c r="I87" s="457"/>
      <c r="J87" s="457"/>
      <c r="K87" s="457"/>
      <c r="L87" s="783"/>
      <c r="M87" s="784">
        <f t="shared" si="2"/>
        <v>0</v>
      </c>
      <c r="N87" s="42"/>
    </row>
    <row r="88" spans="2:14">
      <c r="B88" s="40"/>
      <c r="C88" s="793" t="str">
        <f>IF('Tabl. calcul points'!C88="","",'Tabl. calcul points'!C88)</f>
        <v/>
      </c>
      <c r="D88" s="794" t="str">
        <f>IF('Tabl. calcul points'!D88="","",'Tabl. calcul points'!D88)</f>
        <v/>
      </c>
      <c r="E88" s="795" t="str">
        <f>IF('Tabl. calcul points'!N88="","",'Tabl. calcul points'!N88)</f>
        <v/>
      </c>
      <c r="F88" s="796" t="str">
        <f>IF('Tabl. calcul points'!O88=0,"",'Tabl. calcul points'!O88)</f>
        <v/>
      </c>
      <c r="G88" s="797" t="str">
        <f>IF('Tabl. calcul points'!P88=0,"",'Tabl. calcul points'!P88)</f>
        <v/>
      </c>
      <c r="H88" s="737"/>
      <c r="I88" s="457"/>
      <c r="J88" s="457"/>
      <c r="K88" s="457"/>
      <c r="L88" s="783"/>
      <c r="M88" s="784">
        <f t="shared" si="2"/>
        <v>0</v>
      </c>
      <c r="N88" s="42"/>
    </row>
    <row r="89" spans="2:14">
      <c r="B89" s="40"/>
      <c r="C89" s="793" t="str">
        <f>IF('Tabl. calcul points'!C89="","",'Tabl. calcul points'!C89)</f>
        <v/>
      </c>
      <c r="D89" s="794" t="str">
        <f>IF('Tabl. calcul points'!D89="","",'Tabl. calcul points'!D89)</f>
        <v/>
      </c>
      <c r="E89" s="795" t="str">
        <f>IF('Tabl. calcul points'!N89="","",'Tabl. calcul points'!N89)</f>
        <v/>
      </c>
      <c r="F89" s="796" t="str">
        <f>IF('Tabl. calcul points'!O89=0,"",'Tabl. calcul points'!O89)</f>
        <v/>
      </c>
      <c r="G89" s="797" t="str">
        <f>IF('Tabl. calcul points'!P89=0,"",'Tabl. calcul points'!P89)</f>
        <v/>
      </c>
      <c r="H89" s="737"/>
      <c r="I89" s="457"/>
      <c r="J89" s="457"/>
      <c r="K89" s="457"/>
      <c r="L89" s="783"/>
      <c r="M89" s="784">
        <f t="shared" si="2"/>
        <v>0</v>
      </c>
      <c r="N89" s="42"/>
    </row>
    <row r="90" spans="2:14">
      <c r="B90" s="40"/>
      <c r="C90" s="793" t="str">
        <f>IF('Tabl. calcul points'!C90="","",'Tabl. calcul points'!C90)</f>
        <v/>
      </c>
      <c r="D90" s="794" t="str">
        <f>IF('Tabl. calcul points'!D90="","",'Tabl. calcul points'!D90)</f>
        <v/>
      </c>
      <c r="E90" s="795" t="str">
        <f>IF('Tabl. calcul points'!N90="","",'Tabl. calcul points'!N90)</f>
        <v/>
      </c>
      <c r="F90" s="796" t="str">
        <f>IF('Tabl. calcul points'!O90=0,"",'Tabl. calcul points'!O90)</f>
        <v/>
      </c>
      <c r="G90" s="797" t="str">
        <f>IF('Tabl. calcul points'!P90=0,"",'Tabl. calcul points'!P90)</f>
        <v/>
      </c>
      <c r="H90" s="737"/>
      <c r="I90" s="457"/>
      <c r="J90" s="457"/>
      <c r="K90" s="457"/>
      <c r="L90" s="783"/>
      <c r="M90" s="784">
        <f t="shared" si="2"/>
        <v>0</v>
      </c>
      <c r="N90" s="42"/>
    </row>
    <row r="91" spans="2:14">
      <c r="B91" s="40"/>
      <c r="C91" s="793" t="str">
        <f>IF('Tabl. calcul points'!C91="","",'Tabl. calcul points'!C91)</f>
        <v/>
      </c>
      <c r="D91" s="794" t="str">
        <f>IF('Tabl. calcul points'!D91="","",'Tabl. calcul points'!D91)</f>
        <v/>
      </c>
      <c r="E91" s="795" t="str">
        <f>IF('Tabl. calcul points'!N91="","",'Tabl. calcul points'!N91)</f>
        <v/>
      </c>
      <c r="F91" s="796" t="str">
        <f>IF('Tabl. calcul points'!O91=0,"",'Tabl. calcul points'!O91)</f>
        <v/>
      </c>
      <c r="G91" s="797" t="str">
        <f>IF('Tabl. calcul points'!P91=0,"",'Tabl. calcul points'!P91)</f>
        <v/>
      </c>
      <c r="H91" s="737"/>
      <c r="I91" s="457"/>
      <c r="J91" s="457"/>
      <c r="K91" s="457"/>
      <c r="L91" s="783"/>
      <c r="M91" s="784">
        <f t="shared" si="2"/>
        <v>0</v>
      </c>
      <c r="N91" s="42"/>
    </row>
    <row r="92" spans="2:14">
      <c r="B92" s="40"/>
      <c r="C92" s="793" t="str">
        <f>IF('Tabl. calcul points'!C92="","",'Tabl. calcul points'!C92)</f>
        <v/>
      </c>
      <c r="D92" s="794" t="str">
        <f>IF('Tabl. calcul points'!D92="","",'Tabl. calcul points'!D92)</f>
        <v/>
      </c>
      <c r="E92" s="795" t="str">
        <f>IF('Tabl. calcul points'!N92="","",'Tabl. calcul points'!N92)</f>
        <v/>
      </c>
      <c r="F92" s="796" t="str">
        <f>IF('Tabl. calcul points'!O92=0,"",'Tabl. calcul points'!O92)</f>
        <v/>
      </c>
      <c r="G92" s="797" t="str">
        <f>IF('Tabl. calcul points'!P92=0,"",'Tabl. calcul points'!P92)</f>
        <v/>
      </c>
      <c r="H92" s="737"/>
      <c r="I92" s="457"/>
      <c r="J92" s="457"/>
      <c r="K92" s="457"/>
      <c r="L92" s="783"/>
      <c r="M92" s="784">
        <f t="shared" si="2"/>
        <v>0</v>
      </c>
      <c r="N92" s="42"/>
    </row>
    <row r="93" spans="2:14">
      <c r="B93" s="40"/>
      <c r="C93" s="793" t="str">
        <f>IF('Tabl. calcul points'!C93="","",'Tabl. calcul points'!C93)</f>
        <v/>
      </c>
      <c r="D93" s="794" t="str">
        <f>IF('Tabl. calcul points'!D93="","",'Tabl. calcul points'!D93)</f>
        <v/>
      </c>
      <c r="E93" s="795" t="str">
        <f>IF('Tabl. calcul points'!N93="","",'Tabl. calcul points'!N93)</f>
        <v/>
      </c>
      <c r="F93" s="796" t="str">
        <f>IF('Tabl. calcul points'!O93=0,"",'Tabl. calcul points'!O93)</f>
        <v/>
      </c>
      <c r="G93" s="797" t="str">
        <f>IF('Tabl. calcul points'!P93=0,"",'Tabl. calcul points'!P93)</f>
        <v/>
      </c>
      <c r="H93" s="737"/>
      <c r="I93" s="457"/>
      <c r="J93" s="457"/>
      <c r="K93" s="457"/>
      <c r="L93" s="783"/>
      <c r="M93" s="784">
        <f t="shared" ref="M93:M132" si="3">H93+I93+J93+K93+L93</f>
        <v>0</v>
      </c>
      <c r="N93" s="42"/>
    </row>
    <row r="94" spans="2:14">
      <c r="B94" s="40"/>
      <c r="C94" s="793" t="str">
        <f>IF('Tabl. calcul points'!C94="","",'Tabl. calcul points'!C94)</f>
        <v/>
      </c>
      <c r="D94" s="794" t="str">
        <f>IF('Tabl. calcul points'!D94="","",'Tabl. calcul points'!D94)</f>
        <v/>
      </c>
      <c r="E94" s="795" t="str">
        <f>IF('Tabl. calcul points'!N94="","",'Tabl. calcul points'!N94)</f>
        <v/>
      </c>
      <c r="F94" s="796" t="str">
        <f>IF('Tabl. calcul points'!O94=0,"",'Tabl. calcul points'!O94)</f>
        <v/>
      </c>
      <c r="G94" s="797" t="str">
        <f>IF('Tabl. calcul points'!P94=0,"",'Tabl. calcul points'!P94)</f>
        <v/>
      </c>
      <c r="H94" s="737"/>
      <c r="I94" s="457"/>
      <c r="J94" s="457"/>
      <c r="K94" s="457"/>
      <c r="L94" s="783"/>
      <c r="M94" s="784">
        <f t="shared" si="3"/>
        <v>0</v>
      </c>
      <c r="N94" s="42"/>
    </row>
    <row r="95" spans="2:14">
      <c r="B95" s="40"/>
      <c r="C95" s="793" t="str">
        <f>IF('Tabl. calcul points'!C95="","",'Tabl. calcul points'!C95)</f>
        <v/>
      </c>
      <c r="D95" s="794" t="str">
        <f>IF('Tabl. calcul points'!D95="","",'Tabl. calcul points'!D95)</f>
        <v/>
      </c>
      <c r="E95" s="795" t="str">
        <f>IF('Tabl. calcul points'!N95="","",'Tabl. calcul points'!N95)</f>
        <v/>
      </c>
      <c r="F95" s="796" t="str">
        <f>IF('Tabl. calcul points'!O95=0,"",'Tabl. calcul points'!O95)</f>
        <v/>
      </c>
      <c r="G95" s="797" t="str">
        <f>IF('Tabl. calcul points'!P95=0,"",'Tabl. calcul points'!P95)</f>
        <v/>
      </c>
      <c r="H95" s="737"/>
      <c r="I95" s="457"/>
      <c r="J95" s="457"/>
      <c r="K95" s="457"/>
      <c r="L95" s="783"/>
      <c r="M95" s="784">
        <f t="shared" si="3"/>
        <v>0</v>
      </c>
      <c r="N95" s="42"/>
    </row>
    <row r="96" spans="2:14">
      <c r="B96" s="40"/>
      <c r="C96" s="793" t="str">
        <f>IF('Tabl. calcul points'!C96="","",'Tabl. calcul points'!C96)</f>
        <v/>
      </c>
      <c r="D96" s="794" t="str">
        <f>IF('Tabl. calcul points'!D96="","",'Tabl. calcul points'!D96)</f>
        <v/>
      </c>
      <c r="E96" s="795" t="str">
        <f>IF('Tabl. calcul points'!N96="","",'Tabl. calcul points'!N96)</f>
        <v/>
      </c>
      <c r="F96" s="796" t="str">
        <f>IF('Tabl. calcul points'!O96=0,"",'Tabl. calcul points'!O96)</f>
        <v/>
      </c>
      <c r="G96" s="797" t="str">
        <f>IF('Tabl. calcul points'!P96=0,"",'Tabl. calcul points'!P96)</f>
        <v/>
      </c>
      <c r="H96" s="737"/>
      <c r="I96" s="457"/>
      <c r="J96" s="457"/>
      <c r="K96" s="457"/>
      <c r="L96" s="783"/>
      <c r="M96" s="784">
        <f t="shared" si="3"/>
        <v>0</v>
      </c>
      <c r="N96" s="42"/>
    </row>
    <row r="97" spans="2:14">
      <c r="B97" s="40"/>
      <c r="C97" s="793" t="str">
        <f>IF('Tabl. calcul points'!C97="","",'Tabl. calcul points'!C97)</f>
        <v/>
      </c>
      <c r="D97" s="794" t="str">
        <f>IF('Tabl. calcul points'!D97="","",'Tabl. calcul points'!D97)</f>
        <v/>
      </c>
      <c r="E97" s="795" t="str">
        <f>IF('Tabl. calcul points'!N97="","",'Tabl. calcul points'!N97)</f>
        <v/>
      </c>
      <c r="F97" s="796" t="str">
        <f>IF('Tabl. calcul points'!O97=0,"",'Tabl. calcul points'!O97)</f>
        <v/>
      </c>
      <c r="G97" s="797" t="str">
        <f>IF('Tabl. calcul points'!P97=0,"",'Tabl. calcul points'!P97)</f>
        <v/>
      </c>
      <c r="H97" s="737"/>
      <c r="I97" s="457"/>
      <c r="J97" s="457"/>
      <c r="K97" s="457"/>
      <c r="L97" s="783"/>
      <c r="M97" s="784">
        <f t="shared" si="3"/>
        <v>0</v>
      </c>
      <c r="N97" s="42"/>
    </row>
    <row r="98" spans="2:14">
      <c r="B98" s="40"/>
      <c r="C98" s="793" t="str">
        <f>IF('Tabl. calcul points'!C98="","",'Tabl. calcul points'!C98)</f>
        <v/>
      </c>
      <c r="D98" s="794" t="str">
        <f>IF('Tabl. calcul points'!D98="","",'Tabl. calcul points'!D98)</f>
        <v/>
      </c>
      <c r="E98" s="795" t="str">
        <f>IF('Tabl. calcul points'!N98="","",'Tabl. calcul points'!N98)</f>
        <v/>
      </c>
      <c r="F98" s="796" t="str">
        <f>IF('Tabl. calcul points'!O98=0,"",'Tabl. calcul points'!O98)</f>
        <v/>
      </c>
      <c r="G98" s="797" t="str">
        <f>IF('Tabl. calcul points'!P98=0,"",'Tabl. calcul points'!P98)</f>
        <v/>
      </c>
      <c r="H98" s="737"/>
      <c r="I98" s="457"/>
      <c r="J98" s="457"/>
      <c r="K98" s="457"/>
      <c r="L98" s="783"/>
      <c r="M98" s="784">
        <f t="shared" si="3"/>
        <v>0</v>
      </c>
      <c r="N98" s="42"/>
    </row>
    <row r="99" spans="2:14">
      <c r="B99" s="40"/>
      <c r="C99" s="793" t="str">
        <f>IF('Tabl. calcul points'!C99="","",'Tabl. calcul points'!C99)</f>
        <v/>
      </c>
      <c r="D99" s="794" t="str">
        <f>IF('Tabl. calcul points'!D99="","",'Tabl. calcul points'!D99)</f>
        <v/>
      </c>
      <c r="E99" s="795" t="str">
        <f>IF('Tabl. calcul points'!N99="","",'Tabl. calcul points'!N99)</f>
        <v/>
      </c>
      <c r="F99" s="796" t="str">
        <f>IF('Tabl. calcul points'!O99=0,"",'Tabl. calcul points'!O99)</f>
        <v/>
      </c>
      <c r="G99" s="797" t="str">
        <f>IF('Tabl. calcul points'!P99=0,"",'Tabl. calcul points'!P99)</f>
        <v/>
      </c>
      <c r="H99" s="737"/>
      <c r="I99" s="457"/>
      <c r="J99" s="457"/>
      <c r="K99" s="457"/>
      <c r="L99" s="783"/>
      <c r="M99" s="784">
        <f t="shared" si="3"/>
        <v>0</v>
      </c>
      <c r="N99" s="42"/>
    </row>
    <row r="100" spans="2:14">
      <c r="B100" s="40"/>
      <c r="C100" s="793" t="str">
        <f>IF('Tabl. calcul points'!C100="","",'Tabl. calcul points'!C100)</f>
        <v/>
      </c>
      <c r="D100" s="794" t="str">
        <f>IF('Tabl. calcul points'!D100="","",'Tabl. calcul points'!D100)</f>
        <v/>
      </c>
      <c r="E100" s="795" t="str">
        <f>IF('Tabl. calcul points'!N100="","",'Tabl. calcul points'!N100)</f>
        <v/>
      </c>
      <c r="F100" s="796" t="str">
        <f>IF('Tabl. calcul points'!O100=0,"",'Tabl. calcul points'!O100)</f>
        <v/>
      </c>
      <c r="G100" s="797" t="str">
        <f>IF('Tabl. calcul points'!P100=0,"",'Tabl. calcul points'!P100)</f>
        <v/>
      </c>
      <c r="H100" s="737"/>
      <c r="I100" s="457"/>
      <c r="J100" s="457"/>
      <c r="K100" s="457"/>
      <c r="L100" s="783"/>
      <c r="M100" s="784">
        <f t="shared" si="3"/>
        <v>0</v>
      </c>
      <c r="N100" s="42"/>
    </row>
    <row r="101" spans="2:14">
      <c r="B101" s="40"/>
      <c r="C101" s="793" t="str">
        <f>IF('Tabl. calcul points'!C101="","",'Tabl. calcul points'!C101)</f>
        <v/>
      </c>
      <c r="D101" s="794" t="str">
        <f>IF('Tabl. calcul points'!D101="","",'Tabl. calcul points'!D101)</f>
        <v/>
      </c>
      <c r="E101" s="795" t="str">
        <f>IF('Tabl. calcul points'!N101="","",'Tabl. calcul points'!N101)</f>
        <v/>
      </c>
      <c r="F101" s="796" t="str">
        <f>IF('Tabl. calcul points'!O101=0,"",'Tabl. calcul points'!O101)</f>
        <v/>
      </c>
      <c r="G101" s="797" t="str">
        <f>IF('Tabl. calcul points'!P101=0,"",'Tabl. calcul points'!P101)</f>
        <v/>
      </c>
      <c r="H101" s="737"/>
      <c r="I101" s="457"/>
      <c r="J101" s="457"/>
      <c r="K101" s="457"/>
      <c r="L101" s="783"/>
      <c r="M101" s="784">
        <f t="shared" si="3"/>
        <v>0</v>
      </c>
      <c r="N101" s="42"/>
    </row>
    <row r="102" spans="2:14">
      <c r="B102" s="40"/>
      <c r="C102" s="793" t="str">
        <f>IF('Tabl. calcul points'!C102="","",'Tabl. calcul points'!C102)</f>
        <v/>
      </c>
      <c r="D102" s="794" t="str">
        <f>IF('Tabl. calcul points'!D102="","",'Tabl. calcul points'!D102)</f>
        <v/>
      </c>
      <c r="E102" s="795" t="str">
        <f>IF('Tabl. calcul points'!N102="","",'Tabl. calcul points'!N102)</f>
        <v/>
      </c>
      <c r="F102" s="796" t="str">
        <f>IF('Tabl. calcul points'!O102=0,"",'Tabl. calcul points'!O102)</f>
        <v/>
      </c>
      <c r="G102" s="797" t="str">
        <f>IF('Tabl. calcul points'!P102=0,"",'Tabl. calcul points'!P102)</f>
        <v/>
      </c>
      <c r="H102" s="737"/>
      <c r="I102" s="457"/>
      <c r="J102" s="457"/>
      <c r="K102" s="457"/>
      <c r="L102" s="783"/>
      <c r="M102" s="784">
        <f t="shared" si="3"/>
        <v>0</v>
      </c>
      <c r="N102" s="42"/>
    </row>
    <row r="103" spans="2:14">
      <c r="B103" s="40"/>
      <c r="C103" s="793" t="str">
        <f>IF('Tabl. calcul points'!C103="","",'Tabl. calcul points'!C103)</f>
        <v/>
      </c>
      <c r="D103" s="794" t="str">
        <f>IF('Tabl. calcul points'!D103="","",'Tabl. calcul points'!D103)</f>
        <v/>
      </c>
      <c r="E103" s="795" t="str">
        <f>IF('Tabl. calcul points'!N103="","",'Tabl. calcul points'!N103)</f>
        <v/>
      </c>
      <c r="F103" s="796" t="str">
        <f>IF('Tabl. calcul points'!O103=0,"",'Tabl. calcul points'!O103)</f>
        <v/>
      </c>
      <c r="G103" s="797" t="str">
        <f>IF('Tabl. calcul points'!P103=0,"",'Tabl. calcul points'!P103)</f>
        <v/>
      </c>
      <c r="H103" s="737"/>
      <c r="I103" s="457"/>
      <c r="J103" s="457"/>
      <c r="K103" s="457"/>
      <c r="L103" s="783"/>
      <c r="M103" s="784">
        <f t="shared" si="3"/>
        <v>0</v>
      </c>
      <c r="N103" s="42"/>
    </row>
    <row r="104" spans="2:14">
      <c r="B104" s="40"/>
      <c r="C104" s="793" t="str">
        <f>IF('Tabl. calcul points'!C104="","",'Tabl. calcul points'!C104)</f>
        <v/>
      </c>
      <c r="D104" s="794" t="str">
        <f>IF('Tabl. calcul points'!D104="","",'Tabl. calcul points'!D104)</f>
        <v/>
      </c>
      <c r="E104" s="795" t="str">
        <f>IF('Tabl. calcul points'!N104="","",'Tabl. calcul points'!N104)</f>
        <v/>
      </c>
      <c r="F104" s="796" t="str">
        <f>IF('Tabl. calcul points'!O104=0,"",'Tabl. calcul points'!O104)</f>
        <v/>
      </c>
      <c r="G104" s="797" t="str">
        <f>IF('Tabl. calcul points'!P104=0,"",'Tabl. calcul points'!P104)</f>
        <v/>
      </c>
      <c r="H104" s="737"/>
      <c r="I104" s="457"/>
      <c r="J104" s="457"/>
      <c r="K104" s="457"/>
      <c r="L104" s="783"/>
      <c r="M104" s="784">
        <f t="shared" si="3"/>
        <v>0</v>
      </c>
      <c r="N104" s="42"/>
    </row>
    <row r="105" spans="2:14">
      <c r="B105" s="40"/>
      <c r="C105" s="793" t="str">
        <f>IF('Tabl. calcul points'!C105="","",'Tabl. calcul points'!C105)</f>
        <v/>
      </c>
      <c r="D105" s="794" t="str">
        <f>IF('Tabl. calcul points'!D105="","",'Tabl. calcul points'!D105)</f>
        <v/>
      </c>
      <c r="E105" s="795" t="str">
        <f>IF('Tabl. calcul points'!N105="","",'Tabl. calcul points'!N105)</f>
        <v/>
      </c>
      <c r="F105" s="796" t="str">
        <f>IF('Tabl. calcul points'!O105=0,"",'Tabl. calcul points'!O105)</f>
        <v/>
      </c>
      <c r="G105" s="797" t="str">
        <f>IF('Tabl. calcul points'!P105=0,"",'Tabl. calcul points'!P105)</f>
        <v/>
      </c>
      <c r="H105" s="737"/>
      <c r="I105" s="457"/>
      <c r="J105" s="457"/>
      <c r="K105" s="457"/>
      <c r="L105" s="783"/>
      <c r="M105" s="784">
        <f t="shared" si="3"/>
        <v>0</v>
      </c>
      <c r="N105" s="42"/>
    </row>
    <row r="106" spans="2:14">
      <c r="B106" s="40"/>
      <c r="C106" s="793" t="str">
        <f>IF('Tabl. calcul points'!C106="","",'Tabl. calcul points'!C106)</f>
        <v/>
      </c>
      <c r="D106" s="794" t="str">
        <f>IF('Tabl. calcul points'!D106="","",'Tabl. calcul points'!D106)</f>
        <v/>
      </c>
      <c r="E106" s="795" t="str">
        <f>IF('Tabl. calcul points'!N106="","",'Tabl. calcul points'!N106)</f>
        <v/>
      </c>
      <c r="F106" s="796" t="str">
        <f>IF('Tabl. calcul points'!O106=0,"",'Tabl. calcul points'!O106)</f>
        <v/>
      </c>
      <c r="G106" s="797" t="str">
        <f>IF('Tabl. calcul points'!P106=0,"",'Tabl. calcul points'!P106)</f>
        <v/>
      </c>
      <c r="H106" s="737"/>
      <c r="I106" s="457"/>
      <c r="J106" s="457"/>
      <c r="K106" s="457"/>
      <c r="L106" s="783"/>
      <c r="M106" s="784">
        <f t="shared" si="3"/>
        <v>0</v>
      </c>
      <c r="N106" s="42"/>
    </row>
    <row r="107" spans="2:14">
      <c r="B107" s="40"/>
      <c r="C107" s="793" t="str">
        <f>IF('Tabl. calcul points'!C107="","",'Tabl. calcul points'!C107)</f>
        <v/>
      </c>
      <c r="D107" s="794" t="str">
        <f>IF('Tabl. calcul points'!D107="","",'Tabl. calcul points'!D107)</f>
        <v/>
      </c>
      <c r="E107" s="795" t="str">
        <f>IF('Tabl. calcul points'!N107="","",'Tabl. calcul points'!N107)</f>
        <v/>
      </c>
      <c r="F107" s="796" t="str">
        <f>IF('Tabl. calcul points'!O107=0,"",'Tabl. calcul points'!O107)</f>
        <v/>
      </c>
      <c r="G107" s="797" t="str">
        <f>IF('Tabl. calcul points'!P107=0,"",'Tabl. calcul points'!P107)</f>
        <v/>
      </c>
      <c r="H107" s="737"/>
      <c r="I107" s="457"/>
      <c r="J107" s="457"/>
      <c r="K107" s="457"/>
      <c r="L107" s="783"/>
      <c r="M107" s="784">
        <f t="shared" si="3"/>
        <v>0</v>
      </c>
      <c r="N107" s="42"/>
    </row>
    <row r="108" spans="2:14">
      <c r="B108" s="40"/>
      <c r="C108" s="793" t="str">
        <f>IF('Tabl. calcul points'!C108="","",'Tabl. calcul points'!C108)</f>
        <v/>
      </c>
      <c r="D108" s="794" t="str">
        <f>IF('Tabl. calcul points'!D108="","",'Tabl. calcul points'!D108)</f>
        <v/>
      </c>
      <c r="E108" s="795" t="str">
        <f>IF('Tabl. calcul points'!N108="","",'Tabl. calcul points'!N108)</f>
        <v/>
      </c>
      <c r="F108" s="796" t="str">
        <f>IF('Tabl. calcul points'!O108=0,"",'Tabl. calcul points'!O108)</f>
        <v/>
      </c>
      <c r="G108" s="797" t="str">
        <f>IF('Tabl. calcul points'!P108=0,"",'Tabl. calcul points'!P108)</f>
        <v/>
      </c>
      <c r="H108" s="737"/>
      <c r="I108" s="457"/>
      <c r="J108" s="457"/>
      <c r="K108" s="457"/>
      <c r="L108" s="783"/>
      <c r="M108" s="784">
        <f t="shared" si="3"/>
        <v>0</v>
      </c>
      <c r="N108" s="42"/>
    </row>
    <row r="109" spans="2:14">
      <c r="B109" s="40"/>
      <c r="C109" s="793" t="str">
        <f>IF('Tabl. calcul points'!C109="","",'Tabl. calcul points'!C109)</f>
        <v/>
      </c>
      <c r="D109" s="794" t="str">
        <f>IF('Tabl. calcul points'!D109="","",'Tabl. calcul points'!D109)</f>
        <v/>
      </c>
      <c r="E109" s="795" t="str">
        <f>IF('Tabl. calcul points'!N109="","",'Tabl. calcul points'!N109)</f>
        <v/>
      </c>
      <c r="F109" s="796" t="str">
        <f>IF('Tabl. calcul points'!O109=0,"",'Tabl. calcul points'!O109)</f>
        <v/>
      </c>
      <c r="G109" s="797" t="str">
        <f>IF('Tabl. calcul points'!P109=0,"",'Tabl. calcul points'!P109)</f>
        <v/>
      </c>
      <c r="H109" s="737"/>
      <c r="I109" s="457"/>
      <c r="J109" s="457"/>
      <c r="K109" s="457"/>
      <c r="L109" s="783"/>
      <c r="M109" s="784">
        <f t="shared" si="3"/>
        <v>0</v>
      </c>
      <c r="N109" s="42"/>
    </row>
    <row r="110" spans="2:14">
      <c r="B110" s="40"/>
      <c r="C110" s="793" t="str">
        <f>IF('Tabl. calcul points'!C110="","",'Tabl. calcul points'!C110)</f>
        <v/>
      </c>
      <c r="D110" s="794" t="str">
        <f>IF('Tabl. calcul points'!D110="","",'Tabl. calcul points'!D110)</f>
        <v/>
      </c>
      <c r="E110" s="795" t="str">
        <f>IF('Tabl. calcul points'!N110="","",'Tabl. calcul points'!N110)</f>
        <v/>
      </c>
      <c r="F110" s="796" t="str">
        <f>IF('Tabl. calcul points'!O110=0,"",'Tabl. calcul points'!O110)</f>
        <v/>
      </c>
      <c r="G110" s="797" t="str">
        <f>IF('Tabl. calcul points'!P110=0,"",'Tabl. calcul points'!P110)</f>
        <v/>
      </c>
      <c r="H110" s="737"/>
      <c r="I110" s="457"/>
      <c r="J110" s="457"/>
      <c r="K110" s="457"/>
      <c r="L110" s="783"/>
      <c r="M110" s="784">
        <f t="shared" si="3"/>
        <v>0</v>
      </c>
      <c r="N110" s="42"/>
    </row>
    <row r="111" spans="2:14">
      <c r="B111" s="40"/>
      <c r="C111" s="793" t="str">
        <f>IF('Tabl. calcul points'!C111="","",'Tabl. calcul points'!C111)</f>
        <v/>
      </c>
      <c r="D111" s="794" t="str">
        <f>IF('Tabl. calcul points'!D111="","",'Tabl. calcul points'!D111)</f>
        <v/>
      </c>
      <c r="E111" s="795" t="str">
        <f>IF('Tabl. calcul points'!N111="","",'Tabl. calcul points'!N111)</f>
        <v/>
      </c>
      <c r="F111" s="796" t="str">
        <f>IF('Tabl. calcul points'!O111=0,"",'Tabl. calcul points'!O111)</f>
        <v/>
      </c>
      <c r="G111" s="797" t="str">
        <f>IF('Tabl. calcul points'!P111=0,"",'Tabl. calcul points'!P111)</f>
        <v/>
      </c>
      <c r="H111" s="737"/>
      <c r="I111" s="457"/>
      <c r="J111" s="457"/>
      <c r="K111" s="457"/>
      <c r="L111" s="783"/>
      <c r="M111" s="784">
        <f t="shared" si="3"/>
        <v>0</v>
      </c>
      <c r="N111" s="42"/>
    </row>
    <row r="112" spans="2:14">
      <c r="B112" s="40"/>
      <c r="C112" s="793" t="str">
        <f>IF('Tabl. calcul points'!C112="","",'Tabl. calcul points'!C112)</f>
        <v/>
      </c>
      <c r="D112" s="794" t="str">
        <f>IF('Tabl. calcul points'!D112="","",'Tabl. calcul points'!D112)</f>
        <v/>
      </c>
      <c r="E112" s="795" t="str">
        <f>IF('Tabl. calcul points'!N112="","",'Tabl. calcul points'!N112)</f>
        <v/>
      </c>
      <c r="F112" s="796" t="str">
        <f>IF('Tabl. calcul points'!O112=0,"",'Tabl. calcul points'!O112)</f>
        <v/>
      </c>
      <c r="G112" s="797" t="str">
        <f>IF('Tabl. calcul points'!P112=0,"",'Tabl. calcul points'!P112)</f>
        <v/>
      </c>
      <c r="H112" s="737"/>
      <c r="I112" s="457"/>
      <c r="J112" s="457"/>
      <c r="K112" s="457"/>
      <c r="L112" s="783"/>
      <c r="M112" s="784">
        <f t="shared" si="3"/>
        <v>0</v>
      </c>
      <c r="N112" s="42"/>
    </row>
    <row r="113" spans="2:14">
      <c r="B113" s="40"/>
      <c r="C113" s="793" t="str">
        <f>IF('Tabl. calcul points'!C113="","",'Tabl. calcul points'!C113)</f>
        <v/>
      </c>
      <c r="D113" s="794" t="str">
        <f>IF('Tabl. calcul points'!D113="","",'Tabl. calcul points'!D113)</f>
        <v/>
      </c>
      <c r="E113" s="795" t="str">
        <f>IF('Tabl. calcul points'!N113="","",'Tabl. calcul points'!N113)</f>
        <v/>
      </c>
      <c r="F113" s="796" t="str">
        <f>IF('Tabl. calcul points'!O113=0,"",'Tabl. calcul points'!O113)</f>
        <v/>
      </c>
      <c r="G113" s="797" t="str">
        <f>IF('Tabl. calcul points'!P113=0,"",'Tabl. calcul points'!P113)</f>
        <v/>
      </c>
      <c r="H113" s="737"/>
      <c r="I113" s="457"/>
      <c r="J113" s="457"/>
      <c r="K113" s="457"/>
      <c r="L113" s="783"/>
      <c r="M113" s="784">
        <f t="shared" si="3"/>
        <v>0</v>
      </c>
      <c r="N113" s="42"/>
    </row>
    <row r="114" spans="2:14">
      <c r="B114" s="40"/>
      <c r="C114" s="793" t="str">
        <f>IF('Tabl. calcul points'!C114="","",'Tabl. calcul points'!C114)</f>
        <v/>
      </c>
      <c r="D114" s="794" t="str">
        <f>IF('Tabl. calcul points'!D114="","",'Tabl. calcul points'!D114)</f>
        <v/>
      </c>
      <c r="E114" s="795" t="str">
        <f>IF('Tabl. calcul points'!N114="","",'Tabl. calcul points'!N114)</f>
        <v/>
      </c>
      <c r="F114" s="796" t="str">
        <f>IF('Tabl. calcul points'!O114=0,"",'Tabl. calcul points'!O114)</f>
        <v/>
      </c>
      <c r="G114" s="797" t="str">
        <f>IF('Tabl. calcul points'!P114=0,"",'Tabl. calcul points'!P114)</f>
        <v/>
      </c>
      <c r="H114" s="737"/>
      <c r="I114" s="457"/>
      <c r="J114" s="457"/>
      <c r="K114" s="457"/>
      <c r="L114" s="783"/>
      <c r="M114" s="784">
        <f t="shared" si="3"/>
        <v>0</v>
      </c>
      <c r="N114" s="42"/>
    </row>
    <row r="115" spans="2:14">
      <c r="B115" s="40"/>
      <c r="C115" s="793" t="str">
        <f>IF('Tabl. calcul points'!C115="","",'Tabl. calcul points'!C115)</f>
        <v/>
      </c>
      <c r="D115" s="794" t="str">
        <f>IF('Tabl. calcul points'!D115="","",'Tabl. calcul points'!D115)</f>
        <v/>
      </c>
      <c r="E115" s="795" t="str">
        <f>IF('Tabl. calcul points'!N115="","",'Tabl. calcul points'!N115)</f>
        <v/>
      </c>
      <c r="F115" s="796" t="str">
        <f>IF('Tabl. calcul points'!O115=0,"",'Tabl. calcul points'!O115)</f>
        <v/>
      </c>
      <c r="G115" s="797" t="str">
        <f>IF('Tabl. calcul points'!P115=0,"",'Tabl. calcul points'!P115)</f>
        <v/>
      </c>
      <c r="H115" s="737"/>
      <c r="I115" s="457"/>
      <c r="J115" s="457"/>
      <c r="K115" s="457"/>
      <c r="L115" s="783"/>
      <c r="M115" s="784">
        <f t="shared" si="3"/>
        <v>0</v>
      </c>
      <c r="N115" s="42"/>
    </row>
    <row r="116" spans="2:14">
      <c r="B116" s="40"/>
      <c r="C116" s="793" t="str">
        <f>IF('Tabl. calcul points'!C116="","",'Tabl. calcul points'!C116)</f>
        <v/>
      </c>
      <c r="D116" s="794" t="str">
        <f>IF('Tabl. calcul points'!D116="","",'Tabl. calcul points'!D116)</f>
        <v/>
      </c>
      <c r="E116" s="795" t="str">
        <f>IF('Tabl. calcul points'!N116="","",'Tabl. calcul points'!N116)</f>
        <v/>
      </c>
      <c r="F116" s="796" t="str">
        <f>IF('Tabl. calcul points'!O116=0,"",'Tabl. calcul points'!O116)</f>
        <v/>
      </c>
      <c r="G116" s="797" t="str">
        <f>IF('Tabl. calcul points'!P116=0,"",'Tabl. calcul points'!P116)</f>
        <v/>
      </c>
      <c r="H116" s="737"/>
      <c r="I116" s="457"/>
      <c r="J116" s="457"/>
      <c r="K116" s="457"/>
      <c r="L116" s="783"/>
      <c r="M116" s="784">
        <f t="shared" si="3"/>
        <v>0</v>
      </c>
      <c r="N116" s="42"/>
    </row>
    <row r="117" spans="2:14">
      <c r="B117" s="40"/>
      <c r="C117" s="793" t="str">
        <f>IF('Tabl. calcul points'!C117="","",'Tabl. calcul points'!C117)</f>
        <v/>
      </c>
      <c r="D117" s="794" t="str">
        <f>IF('Tabl. calcul points'!D117="","",'Tabl. calcul points'!D117)</f>
        <v/>
      </c>
      <c r="E117" s="795" t="str">
        <f>IF('Tabl. calcul points'!N117="","",'Tabl. calcul points'!N117)</f>
        <v/>
      </c>
      <c r="F117" s="796" t="str">
        <f>IF('Tabl. calcul points'!O117=0,"",'Tabl. calcul points'!O117)</f>
        <v/>
      </c>
      <c r="G117" s="797" t="str">
        <f>IF('Tabl. calcul points'!P117=0,"",'Tabl. calcul points'!P117)</f>
        <v/>
      </c>
      <c r="H117" s="737"/>
      <c r="I117" s="457"/>
      <c r="J117" s="457"/>
      <c r="K117" s="457"/>
      <c r="L117" s="783"/>
      <c r="M117" s="784">
        <f t="shared" si="3"/>
        <v>0</v>
      </c>
      <c r="N117" s="42"/>
    </row>
    <row r="118" spans="2:14">
      <c r="B118" s="40"/>
      <c r="C118" s="793" t="str">
        <f>IF('Tabl. calcul points'!C118="","",'Tabl. calcul points'!C118)</f>
        <v/>
      </c>
      <c r="D118" s="794" t="str">
        <f>IF('Tabl. calcul points'!D118="","",'Tabl. calcul points'!D118)</f>
        <v/>
      </c>
      <c r="E118" s="795" t="str">
        <f>IF('Tabl. calcul points'!N118="","",'Tabl. calcul points'!N118)</f>
        <v/>
      </c>
      <c r="F118" s="796" t="str">
        <f>IF('Tabl. calcul points'!O118=0,"",'Tabl. calcul points'!O118)</f>
        <v/>
      </c>
      <c r="G118" s="797" t="str">
        <f>IF('Tabl. calcul points'!P118=0,"",'Tabl. calcul points'!P118)</f>
        <v/>
      </c>
      <c r="H118" s="737"/>
      <c r="I118" s="457"/>
      <c r="J118" s="457"/>
      <c r="K118" s="457"/>
      <c r="L118" s="783"/>
      <c r="M118" s="784">
        <f t="shared" si="3"/>
        <v>0</v>
      </c>
      <c r="N118" s="42"/>
    </row>
    <row r="119" spans="2:14">
      <c r="B119" s="40"/>
      <c r="C119" s="793" t="str">
        <f>IF('Tabl. calcul points'!C119="","",'Tabl. calcul points'!C119)</f>
        <v/>
      </c>
      <c r="D119" s="794" t="str">
        <f>IF('Tabl. calcul points'!D119="","",'Tabl. calcul points'!D119)</f>
        <v/>
      </c>
      <c r="E119" s="795" t="str">
        <f>IF('Tabl. calcul points'!N119="","",'Tabl. calcul points'!N119)</f>
        <v/>
      </c>
      <c r="F119" s="796" t="str">
        <f>IF('Tabl. calcul points'!O119=0,"",'Tabl. calcul points'!O119)</f>
        <v/>
      </c>
      <c r="G119" s="797" t="str">
        <f>IF('Tabl. calcul points'!P119=0,"",'Tabl. calcul points'!P119)</f>
        <v/>
      </c>
      <c r="H119" s="737"/>
      <c r="I119" s="457"/>
      <c r="J119" s="457"/>
      <c r="K119" s="457"/>
      <c r="L119" s="783"/>
      <c r="M119" s="784">
        <f t="shared" si="3"/>
        <v>0</v>
      </c>
      <c r="N119" s="42"/>
    </row>
    <row r="120" spans="2:14">
      <c r="B120" s="40"/>
      <c r="C120" s="793" t="str">
        <f>IF('Tabl. calcul points'!C120="","",'Tabl. calcul points'!C120)</f>
        <v/>
      </c>
      <c r="D120" s="794" t="str">
        <f>IF('Tabl. calcul points'!D120="","",'Tabl. calcul points'!D120)</f>
        <v/>
      </c>
      <c r="E120" s="795" t="str">
        <f>IF('Tabl. calcul points'!N120="","",'Tabl. calcul points'!N120)</f>
        <v/>
      </c>
      <c r="F120" s="796" t="str">
        <f>IF('Tabl. calcul points'!O120=0,"",'Tabl. calcul points'!O120)</f>
        <v/>
      </c>
      <c r="G120" s="797" t="str">
        <f>IF('Tabl. calcul points'!P120=0,"",'Tabl. calcul points'!P120)</f>
        <v/>
      </c>
      <c r="H120" s="737"/>
      <c r="I120" s="457"/>
      <c r="J120" s="457"/>
      <c r="K120" s="457"/>
      <c r="L120" s="783"/>
      <c r="M120" s="784">
        <f t="shared" si="3"/>
        <v>0</v>
      </c>
      <c r="N120" s="42"/>
    </row>
    <row r="121" spans="2:14">
      <c r="B121" s="40"/>
      <c r="C121" s="793" t="str">
        <f>IF('Tabl. calcul points'!C121="","",'Tabl. calcul points'!C121)</f>
        <v/>
      </c>
      <c r="D121" s="794" t="str">
        <f>IF('Tabl. calcul points'!D121="","",'Tabl. calcul points'!D121)</f>
        <v/>
      </c>
      <c r="E121" s="795" t="str">
        <f>IF('Tabl. calcul points'!N121="","",'Tabl. calcul points'!N121)</f>
        <v/>
      </c>
      <c r="F121" s="796" t="str">
        <f>IF('Tabl. calcul points'!O121=0,"",'Tabl. calcul points'!O121)</f>
        <v/>
      </c>
      <c r="G121" s="797" t="str">
        <f>IF('Tabl. calcul points'!P121=0,"",'Tabl. calcul points'!P121)</f>
        <v/>
      </c>
      <c r="H121" s="737"/>
      <c r="I121" s="457"/>
      <c r="J121" s="457"/>
      <c r="K121" s="457"/>
      <c r="L121" s="783"/>
      <c r="M121" s="784">
        <f t="shared" si="3"/>
        <v>0</v>
      </c>
      <c r="N121" s="42"/>
    </row>
    <row r="122" spans="2:14">
      <c r="B122" s="40"/>
      <c r="C122" s="793" t="str">
        <f>IF('Tabl. calcul points'!C122="","",'Tabl. calcul points'!C122)</f>
        <v/>
      </c>
      <c r="D122" s="794" t="str">
        <f>IF('Tabl. calcul points'!D122="","",'Tabl. calcul points'!D122)</f>
        <v/>
      </c>
      <c r="E122" s="795" t="str">
        <f>IF('Tabl. calcul points'!N122="","",'Tabl. calcul points'!N122)</f>
        <v/>
      </c>
      <c r="F122" s="796" t="str">
        <f>IF('Tabl. calcul points'!O122=0,"",'Tabl. calcul points'!O122)</f>
        <v/>
      </c>
      <c r="G122" s="797" t="str">
        <f>IF('Tabl. calcul points'!P122=0,"",'Tabl. calcul points'!P122)</f>
        <v/>
      </c>
      <c r="H122" s="737"/>
      <c r="I122" s="457"/>
      <c r="J122" s="457"/>
      <c r="K122" s="457"/>
      <c r="L122" s="783"/>
      <c r="M122" s="784">
        <f t="shared" si="3"/>
        <v>0</v>
      </c>
      <c r="N122" s="42"/>
    </row>
    <row r="123" spans="2:14">
      <c r="B123" s="40"/>
      <c r="C123" s="793" t="str">
        <f>IF('Tabl. calcul points'!C123="","",'Tabl. calcul points'!C123)</f>
        <v/>
      </c>
      <c r="D123" s="794" t="str">
        <f>IF('Tabl. calcul points'!D123="","",'Tabl. calcul points'!D123)</f>
        <v/>
      </c>
      <c r="E123" s="795" t="str">
        <f>IF('Tabl. calcul points'!N123="","",'Tabl. calcul points'!N123)</f>
        <v/>
      </c>
      <c r="F123" s="796" t="str">
        <f>IF('Tabl. calcul points'!O123=0,"",'Tabl. calcul points'!O123)</f>
        <v/>
      </c>
      <c r="G123" s="797" t="str">
        <f>IF('Tabl. calcul points'!P123=0,"",'Tabl. calcul points'!P123)</f>
        <v/>
      </c>
      <c r="H123" s="737"/>
      <c r="I123" s="457"/>
      <c r="J123" s="457"/>
      <c r="K123" s="457"/>
      <c r="L123" s="783"/>
      <c r="M123" s="784">
        <f t="shared" si="3"/>
        <v>0</v>
      </c>
      <c r="N123" s="42"/>
    </row>
    <row r="124" spans="2:14">
      <c r="B124" s="40"/>
      <c r="C124" s="793" t="str">
        <f>IF('Tabl. calcul points'!C124="","",'Tabl. calcul points'!C124)</f>
        <v/>
      </c>
      <c r="D124" s="794" t="str">
        <f>IF('Tabl. calcul points'!D124="","",'Tabl. calcul points'!D124)</f>
        <v/>
      </c>
      <c r="E124" s="795" t="str">
        <f>IF('Tabl. calcul points'!N124="","",'Tabl. calcul points'!N124)</f>
        <v/>
      </c>
      <c r="F124" s="796" t="str">
        <f>IF('Tabl. calcul points'!O124=0,"",'Tabl. calcul points'!O124)</f>
        <v/>
      </c>
      <c r="G124" s="797" t="str">
        <f>IF('Tabl. calcul points'!P124=0,"",'Tabl. calcul points'!P124)</f>
        <v/>
      </c>
      <c r="H124" s="737"/>
      <c r="I124" s="457"/>
      <c r="J124" s="457"/>
      <c r="K124" s="457"/>
      <c r="L124" s="783"/>
      <c r="M124" s="784">
        <f t="shared" si="3"/>
        <v>0</v>
      </c>
      <c r="N124" s="42"/>
    </row>
    <row r="125" spans="2:14">
      <c r="B125" s="40"/>
      <c r="C125" s="793" t="str">
        <f>IF('Tabl. calcul points'!C125="","",'Tabl. calcul points'!C125)</f>
        <v/>
      </c>
      <c r="D125" s="794" t="str">
        <f>IF('Tabl. calcul points'!D125="","",'Tabl. calcul points'!D125)</f>
        <v/>
      </c>
      <c r="E125" s="795" t="str">
        <f>IF('Tabl. calcul points'!N125="","",'Tabl. calcul points'!N125)</f>
        <v/>
      </c>
      <c r="F125" s="796" t="str">
        <f>IF('Tabl. calcul points'!O125=0,"",'Tabl. calcul points'!O125)</f>
        <v/>
      </c>
      <c r="G125" s="797" t="str">
        <f>IF('Tabl. calcul points'!P125=0,"",'Tabl. calcul points'!P125)</f>
        <v/>
      </c>
      <c r="H125" s="737"/>
      <c r="I125" s="457"/>
      <c r="J125" s="457"/>
      <c r="K125" s="457"/>
      <c r="L125" s="783"/>
      <c r="M125" s="784">
        <f t="shared" si="3"/>
        <v>0</v>
      </c>
      <c r="N125" s="42"/>
    </row>
    <row r="126" spans="2:14">
      <c r="B126" s="40"/>
      <c r="C126" s="793" t="str">
        <f>IF('Tabl. calcul points'!C126="","",'Tabl. calcul points'!C126)</f>
        <v/>
      </c>
      <c r="D126" s="794" t="str">
        <f>IF('Tabl. calcul points'!D126="","",'Tabl. calcul points'!D126)</f>
        <v/>
      </c>
      <c r="E126" s="795" t="str">
        <f>IF('Tabl. calcul points'!N126="","",'Tabl. calcul points'!N126)</f>
        <v/>
      </c>
      <c r="F126" s="796" t="str">
        <f>IF('Tabl. calcul points'!O126=0,"",'Tabl. calcul points'!O126)</f>
        <v/>
      </c>
      <c r="G126" s="797" t="str">
        <f>IF('Tabl. calcul points'!P126=0,"",'Tabl. calcul points'!P126)</f>
        <v/>
      </c>
      <c r="H126" s="737"/>
      <c r="I126" s="457"/>
      <c r="J126" s="457"/>
      <c r="K126" s="457"/>
      <c r="L126" s="783"/>
      <c r="M126" s="784">
        <f t="shared" si="3"/>
        <v>0</v>
      </c>
      <c r="N126" s="42"/>
    </row>
    <row r="127" spans="2:14">
      <c r="B127" s="40"/>
      <c r="C127" s="793" t="str">
        <f>IF('Tabl. calcul points'!C127="","",'Tabl. calcul points'!C127)</f>
        <v/>
      </c>
      <c r="D127" s="794" t="str">
        <f>IF('Tabl. calcul points'!D127="","",'Tabl. calcul points'!D127)</f>
        <v/>
      </c>
      <c r="E127" s="795" t="str">
        <f>IF('Tabl. calcul points'!N127="","",'Tabl. calcul points'!N127)</f>
        <v/>
      </c>
      <c r="F127" s="796" t="str">
        <f>IF('Tabl. calcul points'!O127=0,"",'Tabl. calcul points'!O127)</f>
        <v/>
      </c>
      <c r="G127" s="797" t="str">
        <f>IF('Tabl. calcul points'!P127=0,"",'Tabl. calcul points'!P127)</f>
        <v/>
      </c>
      <c r="H127" s="737"/>
      <c r="I127" s="457"/>
      <c r="J127" s="457"/>
      <c r="K127" s="457"/>
      <c r="L127" s="783"/>
      <c r="M127" s="784">
        <f t="shared" si="3"/>
        <v>0</v>
      </c>
      <c r="N127" s="42"/>
    </row>
    <row r="128" spans="2:14">
      <c r="B128" s="40"/>
      <c r="C128" s="793" t="str">
        <f>IF('Tabl. calcul points'!C128="","",'Tabl. calcul points'!C128)</f>
        <v/>
      </c>
      <c r="D128" s="794" t="str">
        <f>IF('Tabl. calcul points'!D128="","",'Tabl. calcul points'!D128)</f>
        <v/>
      </c>
      <c r="E128" s="795" t="str">
        <f>IF('Tabl. calcul points'!N128="","",'Tabl. calcul points'!N128)</f>
        <v/>
      </c>
      <c r="F128" s="796" t="str">
        <f>IF('Tabl. calcul points'!O128=0,"",'Tabl. calcul points'!O128)</f>
        <v/>
      </c>
      <c r="G128" s="797" t="str">
        <f>IF('Tabl. calcul points'!P128=0,"",'Tabl. calcul points'!P128)</f>
        <v/>
      </c>
      <c r="H128" s="737"/>
      <c r="I128" s="457"/>
      <c r="J128" s="457"/>
      <c r="K128" s="457"/>
      <c r="L128" s="783"/>
      <c r="M128" s="784">
        <f t="shared" si="3"/>
        <v>0</v>
      </c>
      <c r="N128" s="42"/>
    </row>
    <row r="129" spans="2:14">
      <c r="B129" s="40"/>
      <c r="C129" s="793" t="str">
        <f>IF('Tabl. calcul points'!C129="","",'Tabl. calcul points'!C129)</f>
        <v/>
      </c>
      <c r="D129" s="794" t="str">
        <f>IF('Tabl. calcul points'!D129="","",'Tabl. calcul points'!D129)</f>
        <v/>
      </c>
      <c r="E129" s="795" t="str">
        <f>IF('Tabl. calcul points'!N129="","",'Tabl. calcul points'!N129)</f>
        <v/>
      </c>
      <c r="F129" s="796" t="str">
        <f>IF('Tabl. calcul points'!O129=0,"",'Tabl. calcul points'!O129)</f>
        <v/>
      </c>
      <c r="G129" s="797" t="str">
        <f>IF('Tabl. calcul points'!P129=0,"",'Tabl. calcul points'!P129)</f>
        <v/>
      </c>
      <c r="H129" s="737"/>
      <c r="I129" s="457"/>
      <c r="J129" s="457"/>
      <c r="K129" s="457"/>
      <c r="L129" s="783"/>
      <c r="M129" s="784">
        <f t="shared" si="3"/>
        <v>0</v>
      </c>
      <c r="N129" s="42"/>
    </row>
    <row r="130" spans="2:14">
      <c r="B130" s="40"/>
      <c r="C130" s="793" t="str">
        <f>IF('Tabl. calcul points'!C130="","",'Tabl. calcul points'!C130)</f>
        <v/>
      </c>
      <c r="D130" s="794" t="str">
        <f>IF('Tabl. calcul points'!D130="","",'Tabl. calcul points'!D130)</f>
        <v/>
      </c>
      <c r="E130" s="795" t="str">
        <f>IF('Tabl. calcul points'!N130="","",'Tabl. calcul points'!N130)</f>
        <v/>
      </c>
      <c r="F130" s="796" t="str">
        <f>IF('Tabl. calcul points'!O130=0,"",'Tabl. calcul points'!O130)</f>
        <v/>
      </c>
      <c r="G130" s="797" t="str">
        <f>IF('Tabl. calcul points'!P130=0,"",'Tabl. calcul points'!P130)</f>
        <v/>
      </c>
      <c r="H130" s="737"/>
      <c r="I130" s="457"/>
      <c r="J130" s="457"/>
      <c r="K130" s="457"/>
      <c r="L130" s="783"/>
      <c r="M130" s="784">
        <f t="shared" si="3"/>
        <v>0</v>
      </c>
      <c r="N130" s="42"/>
    </row>
    <row r="131" spans="2:14">
      <c r="B131" s="40"/>
      <c r="C131" s="793" t="str">
        <f>IF('Tabl. calcul points'!C131="","",'Tabl. calcul points'!C131)</f>
        <v/>
      </c>
      <c r="D131" s="794" t="str">
        <f>IF('Tabl. calcul points'!D131="","",'Tabl. calcul points'!D131)</f>
        <v/>
      </c>
      <c r="E131" s="795" t="str">
        <f>IF('Tabl. calcul points'!N131="","",'Tabl. calcul points'!N131)</f>
        <v/>
      </c>
      <c r="F131" s="796" t="str">
        <f>IF('Tabl. calcul points'!O131=0,"",'Tabl. calcul points'!O131)</f>
        <v/>
      </c>
      <c r="G131" s="797" t="str">
        <f>IF('Tabl. calcul points'!P131=0,"",'Tabl. calcul points'!P131)</f>
        <v/>
      </c>
      <c r="H131" s="737"/>
      <c r="I131" s="457"/>
      <c r="J131" s="457"/>
      <c r="K131" s="457"/>
      <c r="L131" s="783"/>
      <c r="M131" s="784">
        <f t="shared" si="3"/>
        <v>0</v>
      </c>
      <c r="N131" s="42"/>
    </row>
    <row r="132" spans="2:14">
      <c r="B132" s="40"/>
      <c r="C132" s="793" t="str">
        <f>IF('Tabl. calcul points'!C132="","",'Tabl. calcul points'!C132)</f>
        <v/>
      </c>
      <c r="D132" s="794" t="str">
        <f>IF('Tabl. calcul points'!D132="","",'Tabl. calcul points'!D132)</f>
        <v/>
      </c>
      <c r="E132" s="795" t="str">
        <f>IF('Tabl. calcul points'!N132="","",'Tabl. calcul points'!N132)</f>
        <v/>
      </c>
      <c r="F132" s="796" t="str">
        <f>IF('Tabl. calcul points'!O132=0,"",'Tabl. calcul points'!O132)</f>
        <v/>
      </c>
      <c r="G132" s="797" t="str">
        <f>IF('Tabl. calcul points'!P132=0,"",'Tabl. calcul points'!P132)</f>
        <v/>
      </c>
      <c r="H132" s="737"/>
      <c r="I132" s="457"/>
      <c r="J132" s="457"/>
      <c r="K132" s="457"/>
      <c r="L132" s="783"/>
      <c r="M132" s="784">
        <f t="shared" si="3"/>
        <v>0</v>
      </c>
      <c r="N132" s="42"/>
    </row>
    <row r="133" spans="2:14">
      <c r="B133" s="40"/>
      <c r="C133" s="793" t="str">
        <f>IF('Tabl. calcul points'!C133="","",'Tabl. calcul points'!C133)</f>
        <v/>
      </c>
      <c r="D133" s="794" t="str">
        <f>IF('Tabl. calcul points'!D133="","",'Tabl. calcul points'!D133)</f>
        <v/>
      </c>
      <c r="E133" s="795" t="str">
        <f>IF('Tabl. calcul points'!N133="","",'Tabl. calcul points'!N133)</f>
        <v/>
      </c>
      <c r="F133" s="796" t="str">
        <f>IF('Tabl. calcul points'!O133=0,"",'Tabl. calcul points'!O133)</f>
        <v/>
      </c>
      <c r="G133" s="797" t="str">
        <f>IF('Tabl. calcul points'!P133=0,"",'Tabl. calcul points'!P133)</f>
        <v/>
      </c>
      <c r="H133" s="737"/>
      <c r="I133" s="457"/>
      <c r="J133" s="457"/>
      <c r="K133" s="457"/>
      <c r="L133" s="783"/>
      <c r="M133" s="784">
        <f t="shared" ref="M133:M148" si="4">H133+I133+J133+K133+L133</f>
        <v>0</v>
      </c>
      <c r="N133" s="42"/>
    </row>
    <row r="134" spans="2:14">
      <c r="B134" s="40"/>
      <c r="C134" s="793" t="str">
        <f>IF('Tabl. calcul points'!C134="","",'Tabl. calcul points'!C134)</f>
        <v/>
      </c>
      <c r="D134" s="794" t="str">
        <f>IF('Tabl. calcul points'!D134="","",'Tabl. calcul points'!D134)</f>
        <v/>
      </c>
      <c r="E134" s="795" t="str">
        <f>IF('Tabl. calcul points'!N134="","",'Tabl. calcul points'!N134)</f>
        <v/>
      </c>
      <c r="F134" s="796" t="str">
        <f>IF('Tabl. calcul points'!O134=0,"",'Tabl. calcul points'!O134)</f>
        <v/>
      </c>
      <c r="G134" s="797" t="str">
        <f>IF('Tabl. calcul points'!P134=0,"",'Tabl. calcul points'!P134)</f>
        <v/>
      </c>
      <c r="H134" s="737"/>
      <c r="I134" s="457"/>
      <c r="J134" s="457"/>
      <c r="K134" s="457"/>
      <c r="L134" s="783"/>
      <c r="M134" s="784">
        <f t="shared" si="4"/>
        <v>0</v>
      </c>
      <c r="N134" s="42"/>
    </row>
    <row r="135" spans="2:14">
      <c r="B135" s="40"/>
      <c r="C135" s="793" t="str">
        <f>IF('Tabl. calcul points'!C135="","",'Tabl. calcul points'!C135)</f>
        <v/>
      </c>
      <c r="D135" s="794" t="str">
        <f>IF('Tabl. calcul points'!D135="","",'Tabl. calcul points'!D135)</f>
        <v/>
      </c>
      <c r="E135" s="795" t="str">
        <f>IF('Tabl. calcul points'!N135="","",'Tabl. calcul points'!N135)</f>
        <v/>
      </c>
      <c r="F135" s="796" t="str">
        <f>IF('Tabl. calcul points'!O135=0,"",'Tabl. calcul points'!O135)</f>
        <v/>
      </c>
      <c r="G135" s="797" t="str">
        <f>IF('Tabl. calcul points'!P135=0,"",'Tabl. calcul points'!P135)</f>
        <v/>
      </c>
      <c r="H135" s="737"/>
      <c r="I135" s="457"/>
      <c r="J135" s="457"/>
      <c r="K135" s="457"/>
      <c r="L135" s="783"/>
      <c r="M135" s="784">
        <f t="shared" si="4"/>
        <v>0</v>
      </c>
      <c r="N135" s="42"/>
    </row>
    <row r="136" spans="2:14">
      <c r="B136" s="40"/>
      <c r="C136" s="793" t="str">
        <f>IF('Tabl. calcul points'!C136="","",'Tabl. calcul points'!C136)</f>
        <v/>
      </c>
      <c r="D136" s="794" t="str">
        <f>IF('Tabl. calcul points'!D136="","",'Tabl. calcul points'!D136)</f>
        <v/>
      </c>
      <c r="E136" s="795" t="str">
        <f>IF('Tabl. calcul points'!N136="","",'Tabl. calcul points'!N136)</f>
        <v/>
      </c>
      <c r="F136" s="796" t="str">
        <f>IF('Tabl. calcul points'!O136=0,"",'Tabl. calcul points'!O136)</f>
        <v/>
      </c>
      <c r="G136" s="797" t="str">
        <f>IF('Tabl. calcul points'!P136=0,"",'Tabl. calcul points'!P136)</f>
        <v/>
      </c>
      <c r="H136" s="737"/>
      <c r="I136" s="457"/>
      <c r="J136" s="457"/>
      <c r="K136" s="457"/>
      <c r="L136" s="783"/>
      <c r="M136" s="784">
        <f t="shared" si="4"/>
        <v>0</v>
      </c>
      <c r="N136" s="42"/>
    </row>
    <row r="137" spans="2:14">
      <c r="B137" s="40"/>
      <c r="C137" s="793" t="str">
        <f>IF('Tabl. calcul points'!C137="","",'Tabl. calcul points'!C137)</f>
        <v/>
      </c>
      <c r="D137" s="794" t="str">
        <f>IF('Tabl. calcul points'!D137="","",'Tabl. calcul points'!D137)</f>
        <v/>
      </c>
      <c r="E137" s="795" t="str">
        <f>IF('Tabl. calcul points'!N137="","",'Tabl. calcul points'!N137)</f>
        <v/>
      </c>
      <c r="F137" s="796" t="str">
        <f>IF('Tabl. calcul points'!O137=0,"",'Tabl. calcul points'!O137)</f>
        <v/>
      </c>
      <c r="G137" s="797" t="str">
        <f>IF('Tabl. calcul points'!P137=0,"",'Tabl. calcul points'!P137)</f>
        <v/>
      </c>
      <c r="H137" s="737"/>
      <c r="I137" s="457"/>
      <c r="J137" s="457"/>
      <c r="K137" s="457"/>
      <c r="L137" s="783"/>
      <c r="M137" s="784">
        <f t="shared" si="4"/>
        <v>0</v>
      </c>
      <c r="N137" s="42"/>
    </row>
    <row r="138" spans="2:14">
      <c r="B138" s="40"/>
      <c r="C138" s="793" t="str">
        <f>IF('Tabl. calcul points'!C138="","",'Tabl. calcul points'!C138)</f>
        <v/>
      </c>
      <c r="D138" s="794" t="str">
        <f>IF('Tabl. calcul points'!D138="","",'Tabl. calcul points'!D138)</f>
        <v/>
      </c>
      <c r="E138" s="795" t="str">
        <f>IF('Tabl. calcul points'!N138="","",'Tabl. calcul points'!N138)</f>
        <v/>
      </c>
      <c r="F138" s="796" t="str">
        <f>IF('Tabl. calcul points'!O138=0,"",'Tabl. calcul points'!O138)</f>
        <v/>
      </c>
      <c r="G138" s="797" t="str">
        <f>IF('Tabl. calcul points'!P138=0,"",'Tabl. calcul points'!P138)</f>
        <v/>
      </c>
      <c r="H138" s="737"/>
      <c r="I138" s="457"/>
      <c r="J138" s="457"/>
      <c r="K138" s="457"/>
      <c r="L138" s="783"/>
      <c r="M138" s="784">
        <f t="shared" si="4"/>
        <v>0</v>
      </c>
      <c r="N138" s="42"/>
    </row>
    <row r="139" spans="2:14">
      <c r="B139" s="40"/>
      <c r="C139" s="793" t="str">
        <f>IF('Tabl. calcul points'!C139="","",'Tabl. calcul points'!C139)</f>
        <v/>
      </c>
      <c r="D139" s="794" t="str">
        <f>IF('Tabl. calcul points'!D139="","",'Tabl. calcul points'!D139)</f>
        <v/>
      </c>
      <c r="E139" s="795" t="str">
        <f>IF('Tabl. calcul points'!N139="","",'Tabl. calcul points'!N139)</f>
        <v/>
      </c>
      <c r="F139" s="796" t="str">
        <f>IF('Tabl. calcul points'!O139=0,"",'Tabl. calcul points'!O139)</f>
        <v/>
      </c>
      <c r="G139" s="797" t="str">
        <f>IF('Tabl. calcul points'!P139=0,"",'Tabl. calcul points'!P139)</f>
        <v/>
      </c>
      <c r="H139" s="737"/>
      <c r="I139" s="457"/>
      <c r="J139" s="457"/>
      <c r="K139" s="457"/>
      <c r="L139" s="783"/>
      <c r="M139" s="784">
        <f t="shared" si="4"/>
        <v>0</v>
      </c>
      <c r="N139" s="42"/>
    </row>
    <row r="140" spans="2:14">
      <c r="B140" s="40"/>
      <c r="C140" s="793" t="str">
        <f>IF('Tabl. calcul points'!C140="","",'Tabl. calcul points'!C140)</f>
        <v/>
      </c>
      <c r="D140" s="794" t="str">
        <f>IF('Tabl. calcul points'!D140="","",'Tabl. calcul points'!D140)</f>
        <v/>
      </c>
      <c r="E140" s="795" t="str">
        <f>IF('Tabl. calcul points'!N140="","",'Tabl. calcul points'!N140)</f>
        <v/>
      </c>
      <c r="F140" s="796" t="str">
        <f>IF('Tabl. calcul points'!O140=0,"",'Tabl. calcul points'!O140)</f>
        <v/>
      </c>
      <c r="G140" s="797" t="str">
        <f>IF('Tabl. calcul points'!P140=0,"",'Tabl. calcul points'!P140)</f>
        <v/>
      </c>
      <c r="H140" s="737"/>
      <c r="I140" s="457"/>
      <c r="J140" s="457"/>
      <c r="K140" s="457"/>
      <c r="L140" s="783"/>
      <c r="M140" s="784">
        <f t="shared" si="4"/>
        <v>0</v>
      </c>
      <c r="N140" s="42"/>
    </row>
    <row r="141" spans="2:14">
      <c r="B141" s="40"/>
      <c r="C141" s="793" t="str">
        <f>IF('Tabl. calcul points'!C141="","",'Tabl. calcul points'!C141)</f>
        <v/>
      </c>
      <c r="D141" s="794" t="str">
        <f>IF('Tabl. calcul points'!D141="","",'Tabl. calcul points'!D141)</f>
        <v/>
      </c>
      <c r="E141" s="795" t="str">
        <f>IF('Tabl. calcul points'!N141="","",'Tabl. calcul points'!N141)</f>
        <v/>
      </c>
      <c r="F141" s="796" t="str">
        <f>IF('Tabl. calcul points'!O141=0,"",'Tabl. calcul points'!O141)</f>
        <v/>
      </c>
      <c r="G141" s="797" t="str">
        <f>IF('Tabl. calcul points'!P141=0,"",'Tabl. calcul points'!P141)</f>
        <v/>
      </c>
      <c r="H141" s="737"/>
      <c r="I141" s="457"/>
      <c r="J141" s="457"/>
      <c r="K141" s="457"/>
      <c r="L141" s="783"/>
      <c r="M141" s="784">
        <f t="shared" si="4"/>
        <v>0</v>
      </c>
      <c r="N141" s="42"/>
    </row>
    <row r="142" spans="2:14">
      <c r="B142" s="40"/>
      <c r="C142" s="793" t="str">
        <f>IF('Tabl. calcul points'!C142="","",'Tabl. calcul points'!C142)</f>
        <v/>
      </c>
      <c r="D142" s="794" t="str">
        <f>IF('Tabl. calcul points'!D142="","",'Tabl. calcul points'!D142)</f>
        <v/>
      </c>
      <c r="E142" s="795" t="str">
        <f>IF('Tabl. calcul points'!N142="","",'Tabl. calcul points'!N142)</f>
        <v/>
      </c>
      <c r="F142" s="796" t="str">
        <f>IF('Tabl. calcul points'!O142=0,"",'Tabl. calcul points'!O142)</f>
        <v/>
      </c>
      <c r="G142" s="797" t="str">
        <f>IF('Tabl. calcul points'!P142=0,"",'Tabl. calcul points'!P142)</f>
        <v/>
      </c>
      <c r="H142" s="737"/>
      <c r="I142" s="457"/>
      <c r="J142" s="457"/>
      <c r="K142" s="457"/>
      <c r="L142" s="783"/>
      <c r="M142" s="784">
        <f t="shared" si="4"/>
        <v>0</v>
      </c>
      <c r="N142" s="42"/>
    </row>
    <row r="143" spans="2:14">
      <c r="B143" s="40"/>
      <c r="C143" s="793" t="str">
        <f>IF('Tabl. calcul points'!C143="","",'Tabl. calcul points'!C143)</f>
        <v/>
      </c>
      <c r="D143" s="794" t="str">
        <f>IF('Tabl. calcul points'!D143="","",'Tabl. calcul points'!D143)</f>
        <v/>
      </c>
      <c r="E143" s="795" t="str">
        <f>IF('Tabl. calcul points'!N143="","",'Tabl. calcul points'!N143)</f>
        <v/>
      </c>
      <c r="F143" s="796" t="str">
        <f>IF('Tabl. calcul points'!O143=0,"",'Tabl. calcul points'!O143)</f>
        <v/>
      </c>
      <c r="G143" s="797" t="str">
        <f>IF('Tabl. calcul points'!P143=0,"",'Tabl. calcul points'!P143)</f>
        <v/>
      </c>
      <c r="H143" s="737"/>
      <c r="I143" s="457"/>
      <c r="J143" s="457"/>
      <c r="K143" s="457"/>
      <c r="L143" s="783"/>
      <c r="M143" s="784">
        <f t="shared" si="4"/>
        <v>0</v>
      </c>
      <c r="N143" s="42"/>
    </row>
    <row r="144" spans="2:14">
      <c r="B144" s="40"/>
      <c r="C144" s="793" t="str">
        <f>IF('Tabl. calcul points'!C144="","",'Tabl. calcul points'!C144)</f>
        <v/>
      </c>
      <c r="D144" s="794" t="str">
        <f>IF('Tabl. calcul points'!D144="","",'Tabl. calcul points'!D144)</f>
        <v/>
      </c>
      <c r="E144" s="795" t="str">
        <f>IF('Tabl. calcul points'!N144="","",'Tabl. calcul points'!N144)</f>
        <v/>
      </c>
      <c r="F144" s="796" t="str">
        <f>IF('Tabl. calcul points'!O144=0,"",'Tabl. calcul points'!O144)</f>
        <v/>
      </c>
      <c r="G144" s="797" t="str">
        <f>IF('Tabl. calcul points'!P144=0,"",'Tabl. calcul points'!P144)</f>
        <v/>
      </c>
      <c r="H144" s="737"/>
      <c r="I144" s="457"/>
      <c r="J144" s="457"/>
      <c r="K144" s="457"/>
      <c r="L144" s="783"/>
      <c r="M144" s="784">
        <f t="shared" si="4"/>
        <v>0</v>
      </c>
      <c r="N144" s="42"/>
    </row>
    <row r="145" spans="2:14">
      <c r="B145" s="40"/>
      <c r="C145" s="793" t="str">
        <f>IF('Tabl. calcul points'!C145="","",'Tabl. calcul points'!C145)</f>
        <v/>
      </c>
      <c r="D145" s="794" t="str">
        <f>IF('Tabl. calcul points'!D145="","",'Tabl. calcul points'!D145)</f>
        <v/>
      </c>
      <c r="E145" s="795" t="str">
        <f>IF('Tabl. calcul points'!N145="","",'Tabl. calcul points'!N145)</f>
        <v/>
      </c>
      <c r="F145" s="796" t="str">
        <f>IF('Tabl. calcul points'!O145=0,"",'Tabl. calcul points'!O145)</f>
        <v/>
      </c>
      <c r="G145" s="797" t="str">
        <f>IF('Tabl. calcul points'!P145=0,"",'Tabl. calcul points'!P145)</f>
        <v/>
      </c>
      <c r="H145" s="737"/>
      <c r="I145" s="457"/>
      <c r="J145" s="457"/>
      <c r="K145" s="457"/>
      <c r="L145" s="783"/>
      <c r="M145" s="784">
        <f t="shared" si="4"/>
        <v>0</v>
      </c>
      <c r="N145" s="42"/>
    </row>
    <row r="146" spans="2:14">
      <c r="B146" s="40"/>
      <c r="C146" s="793" t="str">
        <f>IF('Tabl. calcul points'!C146="","",'Tabl. calcul points'!C146)</f>
        <v/>
      </c>
      <c r="D146" s="794" t="str">
        <f>IF('Tabl. calcul points'!D146="","",'Tabl. calcul points'!D146)</f>
        <v/>
      </c>
      <c r="E146" s="795" t="str">
        <f>IF('Tabl. calcul points'!N146="","",'Tabl. calcul points'!N146)</f>
        <v/>
      </c>
      <c r="F146" s="796" t="str">
        <f>IF('Tabl. calcul points'!O146=0,"",'Tabl. calcul points'!O146)</f>
        <v/>
      </c>
      <c r="G146" s="797" t="str">
        <f>IF('Tabl. calcul points'!P146=0,"",'Tabl. calcul points'!P146)</f>
        <v/>
      </c>
      <c r="H146" s="737"/>
      <c r="I146" s="457"/>
      <c r="J146" s="457"/>
      <c r="K146" s="457"/>
      <c r="L146" s="783"/>
      <c r="M146" s="784">
        <f t="shared" si="4"/>
        <v>0</v>
      </c>
      <c r="N146" s="42"/>
    </row>
    <row r="147" spans="2:14">
      <c r="B147" s="40"/>
      <c r="C147" s="793" t="str">
        <f>IF('Tabl. calcul points'!C147="","",'Tabl. calcul points'!C147)</f>
        <v/>
      </c>
      <c r="D147" s="794" t="str">
        <f>IF('Tabl. calcul points'!D147="","",'Tabl. calcul points'!D147)</f>
        <v/>
      </c>
      <c r="E147" s="795" t="str">
        <f>IF('Tabl. calcul points'!N147="","",'Tabl. calcul points'!N147)</f>
        <v/>
      </c>
      <c r="F147" s="796" t="str">
        <f>IF('Tabl. calcul points'!O147=0,"",'Tabl. calcul points'!O147)</f>
        <v/>
      </c>
      <c r="G147" s="797" t="str">
        <f>IF('Tabl. calcul points'!P147=0,"",'Tabl. calcul points'!P147)</f>
        <v/>
      </c>
      <c r="H147" s="737"/>
      <c r="I147" s="457"/>
      <c r="J147" s="457"/>
      <c r="K147" s="457"/>
      <c r="L147" s="783"/>
      <c r="M147" s="784">
        <f t="shared" si="4"/>
        <v>0</v>
      </c>
      <c r="N147" s="42"/>
    </row>
    <row r="148" spans="2:14">
      <c r="B148" s="40"/>
      <c r="C148" s="793" t="str">
        <f>IF('Tabl. calcul points'!C148="","",'Tabl. calcul points'!C148)</f>
        <v/>
      </c>
      <c r="D148" s="794" t="str">
        <f>IF('Tabl. calcul points'!D148="","",'Tabl. calcul points'!D148)</f>
        <v/>
      </c>
      <c r="E148" s="795" t="str">
        <f>IF('Tabl. calcul points'!N148="","",'Tabl. calcul points'!N148)</f>
        <v/>
      </c>
      <c r="F148" s="796" t="str">
        <f>IF('Tabl. calcul points'!O148=0,"",'Tabl. calcul points'!O148)</f>
        <v/>
      </c>
      <c r="G148" s="797" t="str">
        <f>IF('Tabl. calcul points'!P148=0,"",'Tabl. calcul points'!P148)</f>
        <v/>
      </c>
      <c r="H148" s="737"/>
      <c r="I148" s="457"/>
      <c r="J148" s="457"/>
      <c r="K148" s="457"/>
      <c r="L148" s="783"/>
      <c r="M148" s="784">
        <f t="shared" si="4"/>
        <v>0</v>
      </c>
      <c r="N148" s="42"/>
    </row>
    <row r="149" spans="2:14">
      <c r="B149" s="40"/>
      <c r="C149" s="793" t="str">
        <f>IF('Tabl. calcul points'!C149="","",'Tabl. calcul points'!C149)</f>
        <v/>
      </c>
      <c r="D149" s="794" t="str">
        <f>IF('Tabl. calcul points'!D149="","",'Tabl. calcul points'!D149)</f>
        <v/>
      </c>
      <c r="E149" s="795" t="str">
        <f>IF('Tabl. calcul points'!N149="","",'Tabl. calcul points'!N149)</f>
        <v/>
      </c>
      <c r="F149" s="796" t="str">
        <f>IF('Tabl. calcul points'!O149=0,"",'Tabl. calcul points'!O149)</f>
        <v/>
      </c>
      <c r="G149" s="797" t="str">
        <f>IF('Tabl. calcul points'!P149=0,"",'Tabl. calcul points'!P149)</f>
        <v/>
      </c>
      <c r="H149" s="737"/>
      <c r="I149" s="457"/>
      <c r="J149" s="457"/>
      <c r="K149" s="457"/>
      <c r="L149" s="783"/>
      <c r="M149" s="784">
        <f>H149+I149+J149+K149+L149</f>
        <v>0</v>
      </c>
      <c r="N149" s="42"/>
    </row>
    <row r="150" spans="2:14">
      <c r="B150" s="40"/>
      <c r="C150" s="793" t="str">
        <f>IF('Tabl. calcul points'!C150="","",'Tabl. calcul points'!C150)</f>
        <v/>
      </c>
      <c r="D150" s="794" t="str">
        <f>IF('Tabl. calcul points'!D150="","",'Tabl. calcul points'!D150)</f>
        <v/>
      </c>
      <c r="E150" s="795" t="str">
        <f>IF('Tabl. calcul points'!N150="","",'Tabl. calcul points'!N150)</f>
        <v/>
      </c>
      <c r="F150" s="796" t="str">
        <f>IF('Tabl. calcul points'!O150=0,"",'Tabl. calcul points'!O150)</f>
        <v/>
      </c>
      <c r="G150" s="797" t="str">
        <f>IF('Tabl. calcul points'!P150=0,"",'Tabl. calcul points'!P150)</f>
        <v/>
      </c>
      <c r="H150" s="737"/>
      <c r="I150" s="457"/>
      <c r="J150" s="457"/>
      <c r="K150" s="457"/>
      <c r="L150" s="783"/>
      <c r="M150" s="784">
        <f>H150+I150+J150+K150+L150</f>
        <v>0</v>
      </c>
      <c r="N150" s="42"/>
    </row>
    <row r="151" spans="2:14">
      <c r="B151" s="40"/>
      <c r="C151" s="793" t="str">
        <f>IF('Tabl. calcul points'!C151="","",'Tabl. calcul points'!C151)</f>
        <v/>
      </c>
      <c r="D151" s="794" t="str">
        <f>IF('Tabl. calcul points'!D151="","",'Tabl. calcul points'!D151)</f>
        <v/>
      </c>
      <c r="E151" s="795" t="str">
        <f>IF('Tabl. calcul points'!N151="","",'Tabl. calcul points'!N151)</f>
        <v/>
      </c>
      <c r="F151" s="796" t="str">
        <f>IF('Tabl. calcul points'!O151=0,"",'Tabl. calcul points'!O151)</f>
        <v/>
      </c>
      <c r="G151" s="797" t="str">
        <f>IF('Tabl. calcul points'!P151=0,"",'Tabl. calcul points'!P151)</f>
        <v/>
      </c>
      <c r="H151" s="737"/>
      <c r="I151" s="457"/>
      <c r="J151" s="457"/>
      <c r="K151" s="457"/>
      <c r="L151" s="783"/>
      <c r="M151" s="784">
        <f>H151+I151+J151+K151+L151</f>
        <v>0</v>
      </c>
      <c r="N151" s="42"/>
    </row>
    <row r="152" spans="2:14" ht="13.5" thickBot="1">
      <c r="B152" s="40"/>
      <c r="C152" s="793" t="str">
        <f>IF('Tabl. calcul points'!C152="","",'Tabl. calcul points'!C152)</f>
        <v/>
      </c>
      <c r="D152" s="794" t="str">
        <f>IF('Tabl. calcul points'!D152="","",'Tabl. calcul points'!D152)</f>
        <v/>
      </c>
      <c r="E152" s="795" t="str">
        <f>IF('Tabl. calcul points'!N152="","",'Tabl. calcul points'!N152)</f>
        <v/>
      </c>
      <c r="F152" s="796" t="str">
        <f>IF('Tabl. calcul points'!O152=0,"",'Tabl. calcul points'!O152)</f>
        <v/>
      </c>
      <c r="G152" s="797" t="str">
        <f>IF('Tabl. calcul points'!P152=0,"",'Tabl. calcul points'!P152)</f>
        <v/>
      </c>
      <c r="H152" s="737"/>
      <c r="I152" s="457"/>
      <c r="J152" s="457"/>
      <c r="K152" s="457"/>
      <c r="L152" s="783"/>
      <c r="M152" s="784">
        <f>H152+I152+J152+K152+L152</f>
        <v>0</v>
      </c>
      <c r="N152" s="42"/>
    </row>
    <row r="153" spans="2:14" ht="13.5" thickBot="1">
      <c r="B153" s="40"/>
      <c r="C153" s="798" t="s">
        <v>786</v>
      </c>
      <c r="D153" s="310">
        <f>SUM(D6:D92)</f>
        <v>0</v>
      </c>
      <c r="E153" s="310">
        <f>SUM(E6:E92)</f>
        <v>0</v>
      </c>
      <c r="F153" s="329">
        <f>SUM(F6:F92)</f>
        <v>0</v>
      </c>
      <c r="G153" s="595">
        <f>'Tabl. calcul points'!P153</f>
        <v>0</v>
      </c>
      <c r="H153" s="799">
        <f>SUM(H6:H152)</f>
        <v>0</v>
      </c>
      <c r="I153" s="759">
        <f>SUM(I6:I152)</f>
        <v>0</v>
      </c>
      <c r="J153" s="759">
        <f>SUM(J6:J152)</f>
        <v>0</v>
      </c>
      <c r="K153" s="759">
        <f>SUM(K6:K152)</f>
        <v>0</v>
      </c>
      <c r="L153" s="759">
        <f>SUM(L6:L152)</f>
        <v>0</v>
      </c>
      <c r="M153" s="800">
        <f>H153+I153+J153+K153+L153</f>
        <v>0</v>
      </c>
      <c r="N153" s="42"/>
    </row>
    <row r="154" spans="2:14" ht="13.5" thickBot="1">
      <c r="B154" s="15"/>
      <c r="C154" s="20"/>
      <c r="D154" s="20"/>
      <c r="E154" s="20"/>
      <c r="F154" s="20"/>
      <c r="G154" s="20"/>
      <c r="H154" s="20"/>
      <c r="I154" s="20"/>
      <c r="J154" s="20"/>
      <c r="K154" s="20"/>
      <c r="L154" s="20"/>
      <c r="M154" s="20"/>
      <c r="N154" s="21"/>
    </row>
  </sheetData>
  <sheetProtection sheet="1" objects="1" scenarios="1" selectLockedCells="1"/>
  <mergeCells count="2">
    <mergeCell ref="C3:C5"/>
    <mergeCell ref="B2:N2"/>
  </mergeCells>
  <phoneticPr fontId="0" type="noConversion"/>
  <printOptions horizontalCentered="1" verticalCentered="1"/>
  <pageMargins left="0.19685039370078741" right="0.19685039370078741" top="0.19685039370078741" bottom="0.59055118110236227" header="0.19685039370078741" footer="0.19685039370078741"/>
  <pageSetup paperSize="9" scale="75" orientation="landscape" horizontalDpi="300" verticalDpi="300" r:id="rId1"/>
  <headerFooter alignWithMargins="0">
    <oddFooter>&amp;R- 42 -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B1:P25"/>
  <sheetViews>
    <sheetView workbookViewId="0">
      <selection activeCell="K22" sqref="K22"/>
    </sheetView>
  </sheetViews>
  <sheetFormatPr baseColWidth="10" defaultColWidth="11.42578125" defaultRowHeight="12.75"/>
  <cols>
    <col min="1" max="1" width="2.28515625" style="38" customWidth="1"/>
    <col min="2" max="2" width="2.5703125" style="38" customWidth="1"/>
    <col min="3" max="9" width="11.42578125" style="38"/>
    <col min="10" max="10" width="7.85546875" style="38" customWidth="1"/>
    <col min="11" max="13" width="11.42578125" style="38"/>
    <col min="14" max="14" width="1.7109375" style="38" customWidth="1"/>
    <col min="15" max="15" width="3.42578125" style="38" customWidth="1"/>
    <col min="16" max="16384" width="11.42578125" style="38"/>
  </cols>
  <sheetData>
    <row r="1" spans="2:16" ht="13.5" thickBot="1"/>
    <row r="2" spans="2:16" ht="33" customHeight="1" thickBot="1">
      <c r="B2" s="1142" t="s">
        <v>1573</v>
      </c>
      <c r="C2" s="1143"/>
      <c r="D2" s="1143"/>
      <c r="E2" s="1143"/>
      <c r="F2" s="1143"/>
      <c r="G2" s="1143"/>
      <c r="H2" s="1143"/>
      <c r="I2" s="1143"/>
      <c r="J2" s="1143"/>
      <c r="K2" s="1143"/>
      <c r="L2" s="1143"/>
      <c r="M2" s="1143"/>
      <c r="N2" s="1144"/>
    </row>
    <row r="3" spans="2:16" ht="14.25" customHeight="1">
      <c r="B3" s="40"/>
      <c r="C3" s="41"/>
      <c r="D3" s="265"/>
      <c r="E3" s="41"/>
      <c r="F3" s="41"/>
      <c r="G3" s="41"/>
      <c r="H3" s="41"/>
      <c r="I3" s="41"/>
      <c r="J3" s="41"/>
      <c r="K3" s="41"/>
      <c r="L3" s="41"/>
      <c r="M3" s="41"/>
      <c r="N3" s="42"/>
    </row>
    <row r="4" spans="2:16" ht="40.5" customHeight="1">
      <c r="B4" s="40"/>
      <c r="C4" s="41"/>
      <c r="D4" s="265"/>
      <c r="E4" s="41"/>
      <c r="F4" s="41"/>
      <c r="G4" s="41"/>
      <c r="H4" s="1045" t="s">
        <v>1574</v>
      </c>
      <c r="I4" s="1045" t="s">
        <v>758</v>
      </c>
      <c r="J4" s="432"/>
      <c r="K4" s="1045" t="s">
        <v>759</v>
      </c>
      <c r="L4" s="1045" t="s">
        <v>1575</v>
      </c>
      <c r="M4" s="1045" t="s">
        <v>1576</v>
      </c>
      <c r="N4" s="42"/>
    </row>
    <row r="5" spans="2:16">
      <c r="B5" s="40"/>
      <c r="C5" s="41"/>
      <c r="D5" s="41"/>
      <c r="E5" s="41"/>
      <c r="F5" s="41"/>
      <c r="G5" s="41"/>
      <c r="H5" s="801" t="s">
        <v>1577</v>
      </c>
      <c r="I5" s="59" t="s">
        <v>1578</v>
      </c>
      <c r="J5" s="41"/>
      <c r="K5" s="59" t="s">
        <v>1579</v>
      </c>
      <c r="L5" s="41"/>
      <c r="M5" s="41"/>
      <c r="N5" s="42"/>
    </row>
    <row r="6" spans="2:16">
      <c r="B6" s="40"/>
      <c r="C6" s="41"/>
      <c r="D6" s="43" t="s">
        <v>1580</v>
      </c>
      <c r="E6" s="41"/>
      <c r="F6" s="802"/>
      <c r="G6" s="41"/>
      <c r="H6" s="803"/>
      <c r="I6" s="803"/>
      <c r="J6" s="804"/>
      <c r="K6" s="803"/>
      <c r="L6" s="810">
        <f>K6-H6</f>
        <v>0</v>
      </c>
      <c r="M6" s="810">
        <f>K6-I6</f>
        <v>0</v>
      </c>
      <c r="N6" s="42"/>
    </row>
    <row r="7" spans="2:16">
      <c r="B7" s="40"/>
      <c r="C7" s="41"/>
      <c r="D7" s="41" t="s">
        <v>1581</v>
      </c>
      <c r="E7" s="41"/>
      <c r="F7" s="41"/>
      <c r="G7" s="41"/>
      <c r="H7" s="41"/>
      <c r="I7" s="41"/>
      <c r="J7" s="41"/>
      <c r="K7" s="41"/>
      <c r="L7" s="41"/>
      <c r="M7" s="41"/>
      <c r="N7" s="42"/>
    </row>
    <row r="8" spans="2:16">
      <c r="B8" s="40"/>
      <c r="C8" s="41"/>
      <c r="D8" s="41"/>
      <c r="E8" s="41"/>
      <c r="F8" s="41"/>
      <c r="G8" s="41"/>
      <c r="H8" s="41"/>
      <c r="I8" s="41"/>
      <c r="J8" s="41"/>
      <c r="K8" s="41"/>
      <c r="L8" s="41"/>
      <c r="M8" s="41"/>
      <c r="N8" s="42"/>
    </row>
    <row r="9" spans="2:16">
      <c r="B9" s="40"/>
      <c r="C9" s="41"/>
      <c r="D9" s="43" t="s">
        <v>1582</v>
      </c>
      <c r="E9" s="41"/>
      <c r="F9" s="41"/>
      <c r="G9" s="41"/>
      <c r="H9" s="457"/>
      <c r="I9" s="457"/>
      <c r="J9" s="136"/>
      <c r="K9" s="457"/>
      <c r="L9" s="811">
        <f>K9-H9</f>
        <v>0</v>
      </c>
      <c r="M9" s="811">
        <f>K9-I9</f>
        <v>0</v>
      </c>
      <c r="N9" s="42"/>
    </row>
    <row r="10" spans="2:16">
      <c r="B10" s="40"/>
      <c r="C10" s="41"/>
      <c r="D10" s="41"/>
      <c r="E10" s="41"/>
      <c r="F10" s="41"/>
      <c r="G10" s="41"/>
      <c r="H10" s="41"/>
      <c r="I10" s="41"/>
      <c r="J10" s="41"/>
      <c r="K10" s="41"/>
      <c r="L10" s="41"/>
      <c r="M10" s="41"/>
      <c r="N10" s="42"/>
    </row>
    <row r="11" spans="2:16">
      <c r="B11" s="40"/>
      <c r="C11" s="41"/>
      <c r="D11" s="43" t="s">
        <v>1583</v>
      </c>
      <c r="E11" s="41"/>
      <c r="F11" s="41"/>
      <c r="G11" s="41"/>
      <c r="H11" s="457"/>
      <c r="I11" s="457"/>
      <c r="J11" s="136"/>
      <c r="K11" s="457"/>
      <c r="L11" s="811">
        <f>K11-H11</f>
        <v>0</v>
      </c>
      <c r="M11" s="811">
        <f>K11-I11</f>
        <v>0</v>
      </c>
      <c r="N11" s="42"/>
    </row>
    <row r="12" spans="2:16">
      <c r="B12" s="40"/>
      <c r="C12" s="41"/>
      <c r="D12" s="41"/>
      <c r="E12" s="41"/>
      <c r="F12" s="41"/>
      <c r="G12" s="41"/>
      <c r="H12" s="41"/>
      <c r="I12" s="41"/>
      <c r="J12" s="41"/>
      <c r="K12" s="41"/>
      <c r="L12" s="41"/>
      <c r="M12" s="41"/>
      <c r="N12" s="42"/>
    </row>
    <row r="13" spans="2:16">
      <c r="B13" s="40"/>
      <c r="C13" s="805" t="s">
        <v>726</v>
      </c>
      <c r="D13" s="43" t="s">
        <v>1584</v>
      </c>
      <c r="E13" s="41"/>
      <c r="F13" s="41"/>
      <c r="G13" s="41"/>
      <c r="H13" s="1001">
        <f>+'Charges expl.2'!E19-'Charges expl.2'!E8</f>
        <v>0</v>
      </c>
      <c r="I13" s="1001">
        <f>+'Charges expl.2'!F19-'Charges expl.2'!F8</f>
        <v>0</v>
      </c>
      <c r="J13" s="136"/>
      <c r="K13" s="1000">
        <f>+'Charges expl.2'!J19-'Charges expl.2'!J8</f>
        <v>0</v>
      </c>
      <c r="L13" s="811">
        <f>K13-H13</f>
        <v>0</v>
      </c>
      <c r="M13" s="811">
        <f>K13-I13</f>
        <v>0</v>
      </c>
      <c r="N13" s="42"/>
    </row>
    <row r="14" spans="2:16">
      <c r="B14" s="40"/>
      <c r="C14" s="805"/>
      <c r="D14" s="41" t="s">
        <v>1585</v>
      </c>
      <c r="E14" s="41"/>
      <c r="F14" s="41"/>
      <c r="G14" s="41"/>
      <c r="H14" s="41"/>
      <c r="I14" s="41"/>
      <c r="J14" s="41"/>
      <c r="K14" s="41"/>
      <c r="L14" s="41"/>
      <c r="M14" s="41"/>
      <c r="N14" s="42"/>
      <c r="P14" s="806"/>
    </row>
    <row r="15" spans="2:16">
      <c r="B15" s="40"/>
      <c r="C15" s="805"/>
      <c r="D15" s="41"/>
      <c r="E15" s="41"/>
      <c r="F15" s="41"/>
      <c r="G15" s="41"/>
      <c r="H15" s="41"/>
      <c r="I15" s="41"/>
      <c r="J15" s="41"/>
      <c r="K15" s="41"/>
      <c r="L15" s="41"/>
      <c r="M15" s="41"/>
      <c r="N15" s="42"/>
    </row>
    <row r="16" spans="2:16">
      <c r="B16" s="40"/>
      <c r="C16" s="805" t="s">
        <v>727</v>
      </c>
      <c r="D16" s="43" t="s">
        <v>1586</v>
      </c>
      <c r="E16" s="41"/>
      <c r="F16" s="41"/>
      <c r="G16" s="41"/>
      <c r="H16" s="457"/>
      <c r="I16" s="457"/>
      <c r="J16" s="136"/>
      <c r="K16" s="457"/>
      <c r="L16" s="811">
        <f>K16-H16</f>
        <v>0</v>
      </c>
      <c r="M16" s="811">
        <f>K16-I16</f>
        <v>0</v>
      </c>
      <c r="N16" s="42"/>
    </row>
    <row r="17" spans="2:14">
      <c r="B17" s="40"/>
      <c r="C17" s="249"/>
      <c r="D17" s="41"/>
      <c r="E17" s="41"/>
      <c r="F17" s="41"/>
      <c r="G17" s="41"/>
      <c r="H17" s="41"/>
      <c r="I17" s="41"/>
      <c r="J17" s="41"/>
      <c r="K17" s="41"/>
      <c r="L17" s="41"/>
      <c r="M17" s="41"/>
      <c r="N17" s="42"/>
    </row>
    <row r="18" spans="2:14">
      <c r="B18" s="40"/>
      <c r="C18" s="805" t="s">
        <v>1587</v>
      </c>
      <c r="D18" s="43" t="s">
        <v>1588</v>
      </c>
      <c r="E18" s="41"/>
      <c r="F18" s="41"/>
      <c r="G18" s="41"/>
      <c r="H18" s="807">
        <f>CRCAPHSALAG__TOTDEPPECARANM1-CRCAPHSALAG__RECATTENCARANM1</f>
        <v>0</v>
      </c>
      <c r="I18" s="807">
        <f>CRCAPHSALAG__TOTDEPPEBEXANN0-CRCAPHSALAG__RECATTENBEXANN0</f>
        <v>0</v>
      </c>
      <c r="J18" s="136"/>
      <c r="K18" s="807">
        <f>CRCAPHSALAG__TOTDEPPECAPANN0-CRCAPHSALAG__RECATTENCAPANN0</f>
        <v>0</v>
      </c>
      <c r="L18" s="807">
        <f>L13-L16</f>
        <v>0</v>
      </c>
      <c r="M18" s="807">
        <f>M13-M16</f>
        <v>0</v>
      </c>
      <c r="N18" s="42"/>
    </row>
    <row r="19" spans="2:14">
      <c r="B19" s="40"/>
      <c r="C19" s="41"/>
      <c r="D19" s="41"/>
      <c r="E19" s="41"/>
      <c r="F19" s="41"/>
      <c r="G19" s="41"/>
      <c r="H19" s="41"/>
      <c r="I19" s="41"/>
      <c r="J19" s="41"/>
      <c r="K19" s="41"/>
      <c r="L19" s="41"/>
      <c r="M19" s="41"/>
      <c r="N19" s="42"/>
    </row>
    <row r="20" spans="2:14" s="258" customFormat="1" ht="18">
      <c r="B20" s="808"/>
      <c r="C20" s="43" t="s">
        <v>1589</v>
      </c>
      <c r="D20" s="43"/>
      <c r="E20" s="43"/>
      <c r="F20" s="43"/>
      <c r="G20" s="43"/>
      <c r="H20" s="43"/>
      <c r="I20" s="43"/>
      <c r="J20" s="43"/>
      <c r="K20" s="43"/>
      <c r="L20" s="43"/>
      <c r="M20" s="43"/>
      <c r="N20" s="809"/>
    </row>
    <row r="21" spans="2:14">
      <c r="B21" s="40"/>
      <c r="C21" s="41"/>
      <c r="D21" s="41"/>
      <c r="E21" s="41"/>
      <c r="F21" s="41"/>
      <c r="G21" s="41"/>
      <c r="H21" s="41"/>
      <c r="I21" s="41"/>
      <c r="J21" s="41"/>
      <c r="K21" s="763" t="s">
        <v>1590</v>
      </c>
      <c r="L21" s="763" t="s">
        <v>1591</v>
      </c>
      <c r="M21" s="763" t="s">
        <v>1592</v>
      </c>
      <c r="N21" s="42"/>
    </row>
    <row r="22" spans="2:14">
      <c r="B22" s="40"/>
      <c r="C22" s="41"/>
      <c r="D22" s="43" t="s">
        <v>1593</v>
      </c>
      <c r="E22" s="41"/>
      <c r="F22" s="41"/>
      <c r="G22" s="41"/>
      <c r="H22" s="41"/>
      <c r="I22" s="41"/>
      <c r="J22" s="41"/>
      <c r="K22" s="803"/>
      <c r="L22" s="803"/>
      <c r="M22" s="803"/>
      <c r="N22" s="42"/>
    </row>
    <row r="23" spans="2:14">
      <c r="B23" s="40"/>
      <c r="C23" s="41"/>
      <c r="D23" s="43" t="s">
        <v>1594</v>
      </c>
      <c r="E23" s="41"/>
      <c r="F23" s="41"/>
      <c r="G23" s="41"/>
      <c r="H23" s="41"/>
      <c r="I23" s="41"/>
      <c r="J23" s="41"/>
      <c r="K23" s="803"/>
      <c r="L23" s="803"/>
      <c r="M23" s="803"/>
      <c r="N23" s="42"/>
    </row>
    <row r="24" spans="2:14">
      <c r="B24" s="40"/>
      <c r="C24" s="41"/>
      <c r="D24" s="43" t="s">
        <v>1589</v>
      </c>
      <c r="E24" s="41"/>
      <c r="F24" s="41"/>
      <c r="G24" s="41"/>
      <c r="H24" s="41"/>
      <c r="I24" s="41"/>
      <c r="J24" s="41"/>
      <c r="K24" s="812" t="str">
        <f>IF(K22=0,"",K23/K22)</f>
        <v/>
      </c>
      <c r="L24" s="812" t="str">
        <f>IF(L22=0,"",L23/L22)</f>
        <v/>
      </c>
      <c r="M24" s="812" t="str">
        <f>IF(M22=0,"",M23/M22)</f>
        <v/>
      </c>
      <c r="N24" s="42"/>
    </row>
    <row r="25" spans="2:14" ht="13.5" thickBot="1">
      <c r="B25" s="60"/>
      <c r="C25" s="62"/>
      <c r="D25" s="62"/>
      <c r="E25" s="62"/>
      <c r="F25" s="62"/>
      <c r="G25" s="62"/>
      <c r="H25" s="62"/>
      <c r="I25" s="62"/>
      <c r="J25" s="62"/>
      <c r="K25" s="62"/>
      <c r="L25" s="62"/>
      <c r="M25" s="62"/>
      <c r="N25" s="63"/>
    </row>
  </sheetData>
  <sheetProtection sheet="1" selectLockedCells="1"/>
  <mergeCells count="1">
    <mergeCell ref="B2:N2"/>
  </mergeCells>
  <phoneticPr fontId="0" type="noConversion"/>
  <printOptions horizontalCentered="1" verticalCentered="1"/>
  <pageMargins left="0" right="0" top="0.94488188976377963" bottom="0" header="0" footer="0.19685039370078741"/>
  <pageSetup paperSize="9" orientation="landscape" horizontalDpi="300" verticalDpi="300" r:id="rId1"/>
  <headerFooter alignWithMargins="0">
    <oddFooter>&amp;R&amp;"Times New Roman,Normal"- 43 -</oddFoot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6">
    <pageSetUpPr fitToPage="1"/>
  </sheetPr>
  <dimension ref="B1:X35"/>
  <sheetViews>
    <sheetView zoomScale="90" zoomScaleNormal="90" workbookViewId="0">
      <selection activeCell="F8" sqref="F8"/>
    </sheetView>
  </sheetViews>
  <sheetFormatPr baseColWidth="10" defaultColWidth="11.42578125" defaultRowHeight="12.75"/>
  <cols>
    <col min="1" max="1" width="3.5703125" style="38" customWidth="1"/>
    <col min="2" max="2" width="3" style="38" customWidth="1"/>
    <col min="3" max="3" width="57.85546875" style="38" customWidth="1"/>
    <col min="4" max="4" width="22.7109375" style="38" customWidth="1"/>
    <col min="5" max="5" width="49.5703125" style="38" customWidth="1"/>
    <col min="6" max="7" width="21.85546875" style="38" customWidth="1"/>
    <col min="8" max="8" width="2.7109375" style="38" customWidth="1"/>
    <col min="9" max="16384" width="11.42578125" style="38"/>
  </cols>
  <sheetData>
    <row r="1" spans="2:24" ht="13.5" thickBot="1"/>
    <row r="2" spans="2:24" s="430" customFormat="1" ht="33.75" customHeight="1" thickBot="1">
      <c r="B2" s="1303" t="s">
        <v>1595</v>
      </c>
      <c r="C2" s="1304"/>
      <c r="D2" s="1304"/>
      <c r="E2" s="1304"/>
      <c r="F2" s="1304"/>
      <c r="G2" s="1304"/>
      <c r="H2" s="1305"/>
    </row>
    <row r="3" spans="2:24" ht="13.5" customHeight="1" thickBot="1">
      <c r="B3" s="71"/>
      <c r="C3" s="263"/>
      <c r="D3" s="263"/>
      <c r="E3" s="263"/>
      <c r="F3" s="263"/>
      <c r="G3" s="263"/>
      <c r="H3" s="74"/>
      <c r="I3" s="430"/>
      <c r="J3" s="430"/>
      <c r="K3" s="430"/>
      <c r="L3" s="430"/>
      <c r="M3" s="430"/>
      <c r="N3" s="430"/>
      <c r="O3" s="430"/>
      <c r="P3" s="430"/>
      <c r="Q3" s="430"/>
      <c r="R3" s="430"/>
      <c r="S3" s="430"/>
      <c r="T3" s="430"/>
      <c r="U3" s="430"/>
      <c r="V3" s="430"/>
      <c r="W3" s="430"/>
      <c r="X3" s="430"/>
    </row>
    <row r="4" spans="2:24" ht="26.25" thickBot="1">
      <c r="B4" s="40"/>
      <c r="C4" s="41"/>
      <c r="D4" s="320" t="s">
        <v>1596</v>
      </c>
      <c r="E4" s="322" t="s">
        <v>1597</v>
      </c>
      <c r="F4" s="320" t="s">
        <v>1598</v>
      </c>
      <c r="G4" s="322" t="s">
        <v>1226</v>
      </c>
      <c r="H4" s="42"/>
      <c r="I4" s="430"/>
      <c r="J4" s="430"/>
      <c r="K4" s="430"/>
      <c r="L4" s="430"/>
      <c r="M4" s="430"/>
      <c r="N4" s="430"/>
      <c r="O4" s="430"/>
      <c r="P4" s="430"/>
      <c r="Q4" s="430"/>
      <c r="R4" s="430"/>
      <c r="S4" s="430"/>
      <c r="T4" s="430"/>
      <c r="U4" s="430"/>
      <c r="V4" s="430"/>
      <c r="W4" s="430"/>
      <c r="X4" s="430"/>
    </row>
    <row r="5" spans="2:24" ht="14.25" customHeight="1" thickBot="1">
      <c r="B5" s="40"/>
      <c r="C5" s="41"/>
      <c r="D5" s="41"/>
      <c r="E5" s="41"/>
      <c r="F5" s="41"/>
      <c r="G5" s="41"/>
      <c r="H5" s="42"/>
      <c r="I5" s="430"/>
      <c r="J5" s="430"/>
      <c r="K5" s="430"/>
      <c r="L5" s="430"/>
      <c r="M5" s="430"/>
      <c r="N5" s="430"/>
      <c r="O5" s="430"/>
      <c r="P5" s="430"/>
      <c r="Q5" s="430"/>
      <c r="R5" s="430"/>
      <c r="S5" s="430"/>
      <c r="T5" s="430"/>
      <c r="U5" s="430"/>
      <c r="V5" s="430"/>
      <c r="W5" s="430"/>
      <c r="X5" s="430"/>
    </row>
    <row r="6" spans="2:24" s="529" customFormat="1" ht="14.25" customHeight="1">
      <c r="B6" s="239"/>
      <c r="C6" s="1301" t="s">
        <v>1599</v>
      </c>
      <c r="D6" s="1157" t="s">
        <v>1600</v>
      </c>
      <c r="E6" s="523" t="s">
        <v>1601</v>
      </c>
      <c r="F6" s="996">
        <f>+IF('Produits expl. 3'!I35&gt;'Charges expl.3 fin'!J29,('Produits expl. 3'!I35-'Charges expl.3 fin'!J29),0)</f>
        <v>0</v>
      </c>
      <c r="G6" s="964"/>
      <c r="H6" s="813"/>
      <c r="I6" s="814"/>
      <c r="J6" s="814"/>
      <c r="K6" s="814"/>
      <c r="L6" s="814"/>
      <c r="M6" s="814"/>
      <c r="N6" s="814"/>
      <c r="O6" s="814"/>
      <c r="P6" s="814"/>
      <c r="Q6" s="814"/>
      <c r="R6" s="814"/>
      <c r="S6" s="814"/>
      <c r="T6" s="814"/>
      <c r="U6" s="814"/>
      <c r="V6" s="814"/>
      <c r="W6" s="814"/>
      <c r="X6" s="814"/>
    </row>
    <row r="7" spans="2:24" s="529" customFormat="1" ht="14.25" customHeight="1">
      <c r="B7" s="239"/>
      <c r="C7" s="1302"/>
      <c r="D7" s="1306"/>
      <c r="E7" s="375" t="s">
        <v>1602</v>
      </c>
      <c r="F7" s="997">
        <f>+IF('Charges expl.3 fin'!J29&gt;'Produits expl. 3'!I35,'Produits expl. 3'!I35-'Charges expl.3 fin'!J29,0)</f>
        <v>0</v>
      </c>
      <c r="G7" s="965"/>
      <c r="H7" s="813"/>
      <c r="I7" s="814"/>
      <c r="J7" s="814"/>
      <c r="K7" s="814"/>
      <c r="L7" s="814"/>
      <c r="M7" s="814"/>
      <c r="N7" s="814"/>
      <c r="O7" s="814"/>
      <c r="P7" s="814"/>
      <c r="Q7" s="814"/>
      <c r="R7" s="814"/>
      <c r="S7" s="814"/>
      <c r="T7" s="814"/>
      <c r="U7" s="814"/>
      <c r="V7" s="814"/>
      <c r="W7" s="814"/>
      <c r="X7" s="814"/>
    </row>
    <row r="8" spans="2:24" s="529" customFormat="1" ht="25.5">
      <c r="B8" s="239"/>
      <c r="C8" s="1296" t="s">
        <v>1603</v>
      </c>
      <c r="D8" s="1071" t="s">
        <v>1604</v>
      </c>
      <c r="E8" s="375" t="s">
        <v>1605</v>
      </c>
      <c r="F8" s="190"/>
      <c r="G8" s="954"/>
      <c r="H8" s="813"/>
      <c r="I8" s="814"/>
      <c r="J8" s="814"/>
      <c r="K8" s="814"/>
      <c r="L8" s="814"/>
      <c r="M8" s="814"/>
      <c r="N8" s="814"/>
      <c r="O8" s="814"/>
      <c r="P8" s="814"/>
      <c r="Q8" s="814"/>
      <c r="R8" s="814"/>
      <c r="S8" s="814"/>
      <c r="T8" s="814"/>
      <c r="U8" s="814"/>
      <c r="V8" s="814"/>
      <c r="W8" s="814"/>
      <c r="X8" s="814"/>
    </row>
    <row r="9" spans="2:24" s="529" customFormat="1" ht="25.5">
      <c r="B9" s="239"/>
      <c r="C9" s="1297"/>
      <c r="D9" s="1071" t="s">
        <v>1606</v>
      </c>
      <c r="E9" s="375" t="s">
        <v>1607</v>
      </c>
      <c r="F9" s="190"/>
      <c r="G9" s="954"/>
      <c r="H9" s="813"/>
      <c r="I9" s="814"/>
      <c r="J9" s="814"/>
      <c r="K9" s="814"/>
      <c r="L9" s="814"/>
      <c r="M9" s="814"/>
      <c r="N9" s="814"/>
      <c r="O9" s="814"/>
      <c r="P9" s="814"/>
      <c r="Q9" s="814"/>
      <c r="R9" s="814"/>
      <c r="S9" s="814"/>
      <c r="T9" s="814"/>
      <c r="U9" s="814"/>
      <c r="V9" s="814"/>
      <c r="W9" s="814"/>
      <c r="X9" s="814"/>
    </row>
    <row r="10" spans="2:24" s="529" customFormat="1" ht="14.25" customHeight="1">
      <c r="B10" s="239"/>
      <c r="C10" s="1298"/>
      <c r="D10" s="1071" t="s">
        <v>1608</v>
      </c>
      <c r="E10" s="375" t="s">
        <v>1609</v>
      </c>
      <c r="F10" s="190"/>
      <c r="G10" s="954"/>
      <c r="H10" s="813"/>
      <c r="I10" s="814"/>
      <c r="J10" s="814"/>
      <c r="K10" s="814"/>
      <c r="L10" s="814"/>
      <c r="M10" s="814"/>
      <c r="N10" s="814"/>
      <c r="O10" s="814"/>
      <c r="P10" s="814"/>
      <c r="Q10" s="814"/>
      <c r="R10" s="814"/>
      <c r="S10" s="814"/>
      <c r="T10" s="814"/>
      <c r="U10" s="814"/>
      <c r="V10" s="814"/>
      <c r="W10" s="814"/>
      <c r="X10" s="814"/>
    </row>
    <row r="11" spans="2:24" s="529" customFormat="1" ht="14.25" customHeight="1">
      <c r="B11" s="239"/>
      <c r="C11" s="1070" t="s">
        <v>1610</v>
      </c>
      <c r="D11" s="1071" t="s">
        <v>1611</v>
      </c>
      <c r="E11" s="375" t="s">
        <v>1612</v>
      </c>
      <c r="F11" s="190"/>
      <c r="G11" s="954"/>
      <c r="H11" s="813"/>
      <c r="I11" s="814"/>
      <c r="J11" s="814"/>
      <c r="K11" s="814"/>
      <c r="L11" s="814"/>
      <c r="M11" s="814"/>
      <c r="N11" s="814"/>
      <c r="O11" s="814"/>
      <c r="P11" s="814"/>
      <c r="Q11" s="814"/>
      <c r="R11" s="814"/>
      <c r="S11" s="814"/>
      <c r="T11" s="814"/>
      <c r="U11" s="814"/>
      <c r="V11" s="814"/>
      <c r="W11" s="814"/>
      <c r="X11" s="814"/>
    </row>
    <row r="12" spans="2:24" s="529" customFormat="1" ht="25.5">
      <c r="B12" s="239"/>
      <c r="C12" s="1070" t="s">
        <v>1613</v>
      </c>
      <c r="D12" s="1071">
        <v>10687</v>
      </c>
      <c r="E12" s="375" t="s">
        <v>1614</v>
      </c>
      <c r="F12" s="190"/>
      <c r="G12" s="954"/>
      <c r="H12" s="813"/>
      <c r="I12" s="814"/>
      <c r="J12" s="814"/>
      <c r="K12" s="814"/>
      <c r="L12" s="814"/>
      <c r="M12" s="814"/>
      <c r="N12" s="814"/>
      <c r="O12" s="814"/>
      <c r="P12" s="814"/>
      <c r="Q12" s="814"/>
      <c r="R12" s="814"/>
      <c r="S12" s="814"/>
      <c r="T12" s="814"/>
      <c r="U12" s="814"/>
      <c r="V12" s="814"/>
      <c r="W12" s="814"/>
      <c r="X12" s="814"/>
    </row>
    <row r="13" spans="2:24" s="529" customFormat="1" ht="25.5">
      <c r="B13" s="239"/>
      <c r="C13" s="1302" t="s">
        <v>1615</v>
      </c>
      <c r="D13" s="1071">
        <v>1161</v>
      </c>
      <c r="E13" s="375" t="s">
        <v>795</v>
      </c>
      <c r="F13" s="104"/>
      <c r="G13" s="955"/>
      <c r="H13" s="813"/>
      <c r="I13" s="814"/>
      <c r="J13" s="814"/>
      <c r="K13" s="814"/>
      <c r="L13" s="814"/>
      <c r="M13" s="814"/>
      <c r="N13" s="814"/>
      <c r="O13" s="814"/>
      <c r="P13" s="814"/>
      <c r="Q13" s="814"/>
      <c r="R13" s="814"/>
      <c r="S13" s="814"/>
      <c r="T13" s="814"/>
      <c r="U13" s="814"/>
      <c r="V13" s="814"/>
      <c r="W13" s="814"/>
      <c r="X13" s="814"/>
    </row>
    <row r="14" spans="2:24" s="529" customFormat="1" ht="14.25" customHeight="1">
      <c r="B14" s="239"/>
      <c r="C14" s="1302"/>
      <c r="D14" s="1071" t="s">
        <v>1616</v>
      </c>
      <c r="E14" s="375" t="s">
        <v>1617</v>
      </c>
      <c r="F14" s="999">
        <f>+CRCAPHAUTRG__PROVCP__CAPANN0</f>
        <v>0</v>
      </c>
      <c r="G14" s="955"/>
      <c r="H14" s="813"/>
      <c r="I14" s="814"/>
      <c r="J14" s="814"/>
      <c r="K14" s="814"/>
      <c r="L14" s="814"/>
      <c r="M14" s="814"/>
      <c r="N14" s="814"/>
      <c r="O14" s="814"/>
      <c r="P14" s="814"/>
      <c r="Q14" s="814"/>
      <c r="R14" s="814"/>
      <c r="S14" s="814"/>
      <c r="T14" s="814"/>
      <c r="U14" s="814"/>
      <c r="V14" s="814"/>
      <c r="W14" s="814"/>
      <c r="X14" s="814"/>
    </row>
    <row r="15" spans="2:24" s="529" customFormat="1" ht="25.5">
      <c r="B15" s="239"/>
      <c r="C15" s="1302"/>
      <c r="D15" s="1071" t="s">
        <v>1618</v>
      </c>
      <c r="E15" s="375" t="s">
        <v>1619</v>
      </c>
      <c r="F15" s="104"/>
      <c r="G15" s="955"/>
      <c r="H15" s="813"/>
    </row>
    <row r="16" spans="2:24" s="529" customFormat="1" ht="14.25">
      <c r="B16" s="239"/>
      <c r="C16" s="1302"/>
      <c r="D16" s="1071" t="s">
        <v>1620</v>
      </c>
      <c r="E16" s="375" t="s">
        <v>1621</v>
      </c>
      <c r="F16" s="104"/>
      <c r="G16" s="955"/>
      <c r="H16" s="813"/>
    </row>
    <row r="17" spans="2:10" s="529" customFormat="1" ht="14.25" customHeight="1" thickBot="1">
      <c r="B17" s="239"/>
      <c r="C17" s="431" t="s">
        <v>1622</v>
      </c>
      <c r="D17" s="1299" t="s">
        <v>1623</v>
      </c>
      <c r="E17" s="1300"/>
      <c r="F17" s="998">
        <f>+SUM(F6:F7)+CRCAPHCPTEG__C11510__CAPANN0+CRCAPHCPTEG__C11511__CAPANN0-CRCAPHCPTEG__C11519__CAPANN0+CRCAPHCPTEG__C10686__CAPANN0+CRCAPHCPTEG__C10687__CAPANN0+CRCAPHCPTEG__C1161___CAPANN0+CRCAPHCPTEG__C1162___CAPANN0+CRCAPHCPTEG__C1163___CAPANN0+CRCAPHCPTEG__C1168___CAPANN0</f>
        <v>0</v>
      </c>
      <c r="G17" s="998">
        <f>+SUM(G6:G7)+CRCAPHCPTEG__C11510__CARANN0+CRCAPHCPTEG__C11511__CARANN0-CRCAPHCPTEG__C11519__CARANN0+CRCAPHCPTEG__C10686__CARANN0+CRCAPHCPTEG__C10687__CARANN0+CRCAPHCPTEG__C1161___CARANN0+CRCAPHCPTEG__C1162___CARANN0+CRCAPHCPTEG__C1163___CARANN0+CRCAPHCPTEG__C1168___CARANN0</f>
        <v>0</v>
      </c>
      <c r="H17" s="813"/>
    </row>
    <row r="18" spans="2:10" s="529" customFormat="1" ht="14.25" customHeight="1">
      <c r="B18" s="239"/>
      <c r="C18" s="816"/>
      <c r="D18" s="816"/>
      <c r="E18" s="89"/>
      <c r="F18" s="244"/>
      <c r="G18" s="244"/>
      <c r="H18" s="813"/>
    </row>
    <row r="19" spans="2:10" s="529" customFormat="1" ht="14.25" customHeight="1" thickBot="1">
      <c r="B19" s="239"/>
      <c r="C19" s="80" t="s">
        <v>1624</v>
      </c>
      <c r="D19" s="83"/>
      <c r="E19" s="89"/>
      <c r="F19" s="244"/>
      <c r="G19" s="244"/>
      <c r="H19" s="813"/>
      <c r="J19" s="529" t="s">
        <v>1245</v>
      </c>
    </row>
    <row r="20" spans="2:10" s="529" customFormat="1" ht="14.25" customHeight="1">
      <c r="B20" s="239"/>
      <c r="C20" s="1301" t="s">
        <v>853</v>
      </c>
      <c r="D20" s="1049" t="s">
        <v>1625</v>
      </c>
      <c r="E20" s="523" t="s">
        <v>1626</v>
      </c>
      <c r="F20" s="1036"/>
      <c r="G20" s="956"/>
      <c r="H20" s="813"/>
    </row>
    <row r="21" spans="2:10" s="529" customFormat="1" ht="14.25" customHeight="1">
      <c r="B21" s="239"/>
      <c r="C21" s="1302"/>
      <c r="D21" s="434">
        <v>10682</v>
      </c>
      <c r="E21" s="374" t="s">
        <v>1627</v>
      </c>
      <c r="F21" s="815"/>
      <c r="G21" s="957"/>
      <c r="H21" s="813"/>
    </row>
    <row r="22" spans="2:10" s="529" customFormat="1" ht="13.5" customHeight="1">
      <c r="B22" s="239"/>
      <c r="C22" s="1302"/>
      <c r="D22" s="434" t="s">
        <v>1628</v>
      </c>
      <c r="E22" s="374" t="s">
        <v>1629</v>
      </c>
      <c r="F22" s="815"/>
      <c r="G22" s="957"/>
      <c r="H22" s="813"/>
    </row>
    <row r="23" spans="2:10" s="529" customFormat="1" ht="25.5">
      <c r="B23" s="239"/>
      <c r="C23" s="1302"/>
      <c r="D23" s="1071">
        <v>10685</v>
      </c>
      <c r="E23" s="375" t="s">
        <v>1630</v>
      </c>
      <c r="F23" s="815"/>
      <c r="G23" s="957"/>
      <c r="H23" s="813"/>
    </row>
    <row r="24" spans="2:10" s="529" customFormat="1" ht="14.25" customHeight="1">
      <c r="B24" s="239"/>
      <c r="C24" s="1302"/>
      <c r="D24" s="1071">
        <v>10686</v>
      </c>
      <c r="E24" s="375" t="s">
        <v>1612</v>
      </c>
      <c r="F24" s="815"/>
      <c r="G24" s="957"/>
      <c r="H24" s="813"/>
    </row>
    <row r="25" spans="2:10" s="529" customFormat="1" ht="14.25" customHeight="1">
      <c r="B25" s="239"/>
      <c r="C25" s="1302"/>
      <c r="D25" s="1071">
        <v>10687</v>
      </c>
      <c r="E25" s="375" t="s">
        <v>1614</v>
      </c>
      <c r="F25" s="815"/>
      <c r="G25" s="957"/>
      <c r="H25" s="813"/>
    </row>
    <row r="26" spans="2:10" s="529" customFormat="1" ht="24" customHeight="1">
      <c r="B26" s="239"/>
      <c r="C26" s="1302" t="s">
        <v>1631</v>
      </c>
      <c r="D26" s="1071" t="s">
        <v>1604</v>
      </c>
      <c r="E26" s="375" t="s">
        <v>1632</v>
      </c>
      <c r="F26" s="815"/>
      <c r="G26" s="957"/>
      <c r="H26" s="813"/>
    </row>
    <row r="27" spans="2:10" s="529" customFormat="1" ht="25.5">
      <c r="B27" s="239"/>
      <c r="C27" s="1302"/>
      <c r="D27" s="1071" t="s">
        <v>1606</v>
      </c>
      <c r="E27" s="375" t="s">
        <v>1633</v>
      </c>
      <c r="F27" s="815"/>
      <c r="G27" s="957"/>
      <c r="H27" s="813"/>
    </row>
    <row r="28" spans="2:10" s="529" customFormat="1" ht="14.25" customHeight="1">
      <c r="B28" s="239"/>
      <c r="C28" s="1302"/>
      <c r="D28" s="1071" t="s">
        <v>1608</v>
      </c>
      <c r="E28" s="375" t="s">
        <v>1609</v>
      </c>
      <c r="F28" s="815"/>
      <c r="G28" s="957"/>
      <c r="H28" s="813"/>
    </row>
    <row r="29" spans="2:10" s="529" customFormat="1" ht="26.25" thickBot="1">
      <c r="B29" s="239"/>
      <c r="C29" s="431" t="s">
        <v>1634</v>
      </c>
      <c r="D29" s="1050" t="s">
        <v>1635</v>
      </c>
      <c r="E29" s="376" t="s">
        <v>1609</v>
      </c>
      <c r="F29" s="817"/>
      <c r="G29" s="958"/>
      <c r="H29" s="813"/>
    </row>
    <row r="30" spans="2:10">
      <c r="B30" s="40"/>
      <c r="C30" s="432"/>
      <c r="D30" s="435"/>
      <c r="E30" s="436"/>
      <c r="F30" s="41"/>
      <c r="G30" s="41"/>
      <c r="H30" s="42"/>
    </row>
    <row r="31" spans="2:10">
      <c r="B31" s="40"/>
      <c r="C31" s="437" t="s">
        <v>1636</v>
      </c>
      <c r="D31" s="1307" t="s">
        <v>1637</v>
      </c>
      <c r="E31" s="1307"/>
      <c r="F31" s="41"/>
      <c r="G31" s="41"/>
      <c r="H31" s="42"/>
    </row>
    <row r="32" spans="2:10">
      <c r="B32" s="40"/>
      <c r="C32" s="346" t="s">
        <v>1638</v>
      </c>
      <c r="D32" s="346"/>
      <c r="E32" s="438"/>
      <c r="F32" s="41"/>
      <c r="G32" s="41"/>
      <c r="H32" s="42"/>
    </row>
    <row r="33" spans="2:8">
      <c r="B33" s="40"/>
      <c r="C33" s="439" t="s">
        <v>1639</v>
      </c>
      <c r="D33" s="437"/>
      <c r="E33" s="437"/>
      <c r="F33" s="41"/>
      <c r="G33" s="41"/>
      <c r="H33" s="42"/>
    </row>
    <row r="34" spans="2:8">
      <c r="B34" s="40"/>
      <c r="C34" s="1295" t="s">
        <v>1640</v>
      </c>
      <c r="D34" s="1295"/>
      <c r="E34" s="1295"/>
      <c r="F34" s="41"/>
      <c r="G34" s="41"/>
      <c r="H34" s="42"/>
    </row>
    <row r="35" spans="2:8" ht="13.5" thickBot="1">
      <c r="B35" s="60"/>
      <c r="C35" s="62"/>
      <c r="D35" s="62"/>
      <c r="E35" s="62"/>
      <c r="F35" s="62"/>
      <c r="G35" s="62"/>
      <c r="H35" s="63"/>
    </row>
  </sheetData>
  <sheetProtection sheet="1" selectLockedCells="1"/>
  <mergeCells count="10">
    <mergeCell ref="B2:H2"/>
    <mergeCell ref="C6:C7"/>
    <mergeCell ref="D6:D7"/>
    <mergeCell ref="C13:C16"/>
    <mergeCell ref="D31:E31"/>
    <mergeCell ref="C34:E34"/>
    <mergeCell ref="C8:C10"/>
    <mergeCell ref="D17:E17"/>
    <mergeCell ref="C20:C25"/>
    <mergeCell ref="C26:C28"/>
  </mergeCells>
  <phoneticPr fontId="0" type="noConversion"/>
  <printOptions horizontalCentered="1" verticalCentered="1"/>
  <pageMargins left="0.47244094488188981" right="0" top="0" bottom="0" header="0" footer="0.19685039370078741"/>
  <pageSetup paperSize="9" scale="79" orientation="landscape" horizontalDpi="300" verticalDpi="300" r:id="rId1"/>
  <headerFooter alignWithMargins="0">
    <oddFooter>&amp;R&amp;"Times New Roman,Normal"- 44 -</oddFooter>
  </headerFooter>
  <legacy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61"/>
  <sheetViews>
    <sheetView showGridLines="0" showRowColHeaders="0" zoomScaleNormal="100" workbookViewId="0">
      <selection activeCell="B6" sqref="B6"/>
    </sheetView>
  </sheetViews>
  <sheetFormatPr baseColWidth="10" defaultColWidth="11.42578125" defaultRowHeight="12.75"/>
  <cols>
    <col min="1" max="1" width="2.140625" style="963" customWidth="1"/>
    <col min="2" max="16384" width="11.42578125" style="963"/>
  </cols>
  <sheetData>
    <row r="1" spans="2:15">
      <c r="B1" s="962"/>
      <c r="C1" s="962"/>
      <c r="D1" s="962"/>
      <c r="E1" s="962"/>
      <c r="F1" s="962"/>
      <c r="G1" s="962"/>
      <c r="H1" s="962"/>
    </row>
    <row r="2" spans="2:15">
      <c r="B2" s="962"/>
      <c r="C2" s="962"/>
      <c r="D2" s="962"/>
      <c r="E2" s="962"/>
      <c r="F2" s="962"/>
      <c r="G2" s="962"/>
      <c r="H2" s="962"/>
    </row>
    <row r="3" spans="2:15" ht="23.25">
      <c r="C3" s="962"/>
      <c r="D3" s="962"/>
      <c r="E3" s="962"/>
      <c r="F3" s="968" t="s">
        <v>1641</v>
      </c>
      <c r="G3" s="962"/>
      <c r="H3" s="962"/>
    </row>
    <row r="4" spans="2:15" ht="15">
      <c r="B4" s="969"/>
      <c r="C4" s="962"/>
      <c r="D4" s="962"/>
      <c r="E4" s="962"/>
      <c r="F4" s="962"/>
      <c r="G4" s="962"/>
      <c r="H4" s="962"/>
    </row>
    <row r="5" spans="2:15" ht="15">
      <c r="B5" s="969"/>
      <c r="C5" s="962"/>
      <c r="D5" s="962"/>
      <c r="E5" s="962"/>
      <c r="F5" s="962"/>
      <c r="G5" s="962"/>
      <c r="H5" s="962"/>
    </row>
    <row r="6" spans="2:15" ht="20.25" customHeight="1">
      <c r="B6" s="969" t="s">
        <v>1642</v>
      </c>
      <c r="C6" s="969"/>
      <c r="D6" s="969"/>
      <c r="E6" s="969"/>
      <c r="F6" s="969"/>
      <c r="G6" s="969"/>
      <c r="H6" s="969"/>
      <c r="I6" s="969"/>
      <c r="J6" s="969"/>
      <c r="K6" s="969"/>
      <c r="L6" s="969"/>
      <c r="M6" s="969"/>
      <c r="N6" s="969"/>
      <c r="O6" s="969"/>
    </row>
    <row r="7" spans="2:15" ht="20.25" customHeight="1">
      <c r="B7" s="969"/>
      <c r="C7" s="962"/>
      <c r="D7" s="962"/>
      <c r="E7" s="962"/>
      <c r="F7" s="962"/>
      <c r="G7" s="962"/>
      <c r="H7" s="962"/>
    </row>
    <row r="8" spans="2:15" ht="72" customHeight="1">
      <c r="B8" s="1308" t="s">
        <v>1643</v>
      </c>
      <c r="C8" s="1308"/>
      <c r="D8" s="1308"/>
      <c r="E8" s="1308"/>
      <c r="F8" s="1308"/>
      <c r="G8" s="1308"/>
      <c r="H8" s="1308"/>
      <c r="I8" s="1308"/>
      <c r="J8" s="1308"/>
      <c r="K8" s="1308"/>
      <c r="L8" s="1308"/>
      <c r="M8" s="1308"/>
      <c r="N8" s="1308"/>
      <c r="O8" s="1308"/>
    </row>
    <row r="9" spans="2:15" ht="17.25" customHeight="1">
      <c r="B9" s="1072"/>
      <c r="C9" s="1072"/>
      <c r="D9" s="1072"/>
      <c r="E9" s="1072"/>
      <c r="F9" s="1072"/>
      <c r="G9" s="1072"/>
      <c r="H9" s="1072"/>
      <c r="I9" s="1072"/>
      <c r="J9" s="1072"/>
      <c r="K9" s="1072"/>
      <c r="L9" s="1072"/>
      <c r="M9" s="1072"/>
      <c r="N9" s="1072"/>
      <c r="O9" s="1072"/>
    </row>
    <row r="10" spans="2:15" ht="17.25" customHeight="1">
      <c r="B10" s="1309" t="s">
        <v>1644</v>
      </c>
      <c r="C10" s="1309"/>
      <c r="D10" s="1309"/>
      <c r="E10" s="1309"/>
      <c r="F10" s="1309"/>
      <c r="G10" s="1309"/>
      <c r="H10" s="1309"/>
      <c r="I10" s="1309"/>
      <c r="J10" s="1309"/>
      <c r="K10" s="1309"/>
      <c r="L10" s="1309"/>
      <c r="M10" s="1309"/>
      <c r="N10" s="1309"/>
      <c r="O10" s="1309"/>
    </row>
    <row r="11" spans="2:15" ht="20.25" customHeight="1">
      <c r="B11" s="992" t="s">
        <v>1645</v>
      </c>
      <c r="C11" s="991"/>
      <c r="D11" s="991"/>
      <c r="E11" s="991"/>
      <c r="F11" s="991"/>
      <c r="G11" s="991"/>
      <c r="H11" s="962"/>
    </row>
    <row r="12" spans="2:15" ht="20.25" customHeight="1">
      <c r="B12" s="993" t="s">
        <v>1646</v>
      </c>
      <c r="C12" s="991"/>
      <c r="D12" s="991"/>
      <c r="E12" s="991"/>
      <c r="F12" s="991"/>
      <c r="G12" s="991"/>
      <c r="H12" s="962"/>
    </row>
    <row r="13" spans="2:15" ht="20.25" customHeight="1">
      <c r="B13" s="992" t="s">
        <v>1647</v>
      </c>
      <c r="C13" s="991"/>
      <c r="D13" s="991"/>
      <c r="E13" s="991"/>
      <c r="F13" s="991"/>
      <c r="G13" s="991"/>
      <c r="H13" s="962"/>
    </row>
    <row r="14" spans="2:15" ht="20.25" customHeight="1">
      <c r="B14" s="992" t="s">
        <v>1648</v>
      </c>
      <c r="C14" s="991"/>
      <c r="D14" s="991"/>
      <c r="E14" s="991"/>
      <c r="F14" s="991"/>
      <c r="G14" s="991"/>
      <c r="H14" s="962"/>
    </row>
    <row r="15" spans="2:15" ht="17.25" customHeight="1">
      <c r="B15" s="1309" t="s">
        <v>1649</v>
      </c>
      <c r="C15" s="1309"/>
      <c r="D15" s="1309"/>
      <c r="E15" s="1309"/>
      <c r="F15" s="1309"/>
      <c r="G15" s="1309"/>
      <c r="H15" s="1309"/>
      <c r="I15" s="1309"/>
      <c r="J15" s="1309"/>
      <c r="K15" s="1309"/>
      <c r="L15" s="1309"/>
      <c r="M15" s="1309"/>
      <c r="N15" s="1309"/>
      <c r="O15" s="1309"/>
    </row>
    <row r="16" spans="2:15" ht="20.25" customHeight="1">
      <c r="B16" s="992" t="s">
        <v>1650</v>
      </c>
      <c r="C16" s="991"/>
      <c r="D16" s="991"/>
      <c r="E16" s="991"/>
      <c r="F16" s="991"/>
      <c r="G16" s="991"/>
      <c r="H16" s="962"/>
    </row>
    <row r="17" spans="2:15" ht="20.25" customHeight="1">
      <c r="B17" s="992" t="s">
        <v>1651</v>
      </c>
      <c r="C17" s="991"/>
      <c r="D17" s="991"/>
      <c r="E17" s="991"/>
      <c r="F17" s="991"/>
      <c r="G17" s="991"/>
      <c r="H17" s="962"/>
    </row>
    <row r="18" spans="2:15" ht="17.25" customHeight="1">
      <c r="B18" s="1309" t="s">
        <v>1652</v>
      </c>
      <c r="C18" s="1309"/>
      <c r="D18" s="1309"/>
      <c r="E18" s="1309"/>
      <c r="F18" s="1309"/>
      <c r="G18" s="1309"/>
      <c r="H18" s="1309"/>
      <c r="I18" s="1309"/>
      <c r="J18" s="1309"/>
      <c r="K18" s="1309"/>
      <c r="L18" s="1309"/>
      <c r="M18" s="1309"/>
      <c r="N18" s="1309"/>
      <c r="O18" s="1309"/>
    </row>
    <row r="19" spans="2:15" ht="20.25" customHeight="1">
      <c r="B19" s="994" t="s">
        <v>1653</v>
      </c>
      <c r="C19" s="991"/>
      <c r="D19" s="991"/>
      <c r="E19" s="991"/>
      <c r="F19" s="991"/>
      <c r="G19" s="991"/>
      <c r="H19" s="962"/>
    </row>
    <row r="20" spans="2:15" ht="20.25" customHeight="1">
      <c r="B20" s="992"/>
      <c r="C20" s="991"/>
      <c r="D20" s="991"/>
      <c r="E20" s="991"/>
      <c r="F20" s="991"/>
      <c r="G20" s="991"/>
      <c r="H20" s="962"/>
    </row>
    <row r="21" spans="2:15" ht="20.25" customHeight="1">
      <c r="B21" s="990" t="s">
        <v>1654</v>
      </c>
      <c r="C21" s="991"/>
      <c r="D21" s="991"/>
      <c r="E21" s="991"/>
      <c r="F21" s="991"/>
      <c r="G21" s="962"/>
      <c r="H21" s="962"/>
    </row>
    <row r="22" spans="2:15" ht="20.25" customHeight="1">
      <c r="B22" s="970" t="s">
        <v>1655</v>
      </c>
      <c r="C22" s="962"/>
      <c r="D22" s="962"/>
      <c r="E22" s="962"/>
      <c r="F22" s="962"/>
      <c r="G22" s="962"/>
      <c r="H22" s="962"/>
    </row>
    <row r="23" spans="2:15" ht="20.25" customHeight="1">
      <c r="C23" s="962"/>
      <c r="D23" s="962"/>
      <c r="E23" s="962"/>
      <c r="F23" s="962"/>
      <c r="G23" s="962"/>
      <c r="H23" s="962"/>
    </row>
    <row r="24" spans="2:15">
      <c r="B24" s="995" t="s">
        <v>1656</v>
      </c>
      <c r="C24" s="962"/>
      <c r="D24" s="962"/>
      <c r="E24" s="962"/>
      <c r="F24" s="962"/>
      <c r="G24" s="962"/>
      <c r="H24" s="962"/>
    </row>
    <row r="25" spans="2:15">
      <c r="B25" s="962"/>
      <c r="C25" s="962"/>
      <c r="D25" s="962"/>
      <c r="E25" s="962"/>
      <c r="F25" s="962"/>
      <c r="G25" s="962"/>
      <c r="H25" s="962"/>
    </row>
    <row r="26" spans="2:15">
      <c r="B26" s="962"/>
      <c r="C26" s="962"/>
      <c r="D26" s="962"/>
      <c r="E26" s="962"/>
      <c r="F26" s="962"/>
      <c r="G26" s="962"/>
      <c r="H26" s="962"/>
    </row>
    <row r="27" spans="2:15">
      <c r="B27" s="962"/>
      <c r="C27" s="962"/>
      <c r="D27" s="962"/>
      <c r="E27" s="962"/>
      <c r="F27" s="962"/>
      <c r="G27" s="962"/>
      <c r="H27" s="962"/>
    </row>
    <row r="28" spans="2:15">
      <c r="B28" s="962"/>
      <c r="C28" s="962"/>
      <c r="D28" s="962"/>
      <c r="E28" s="962"/>
      <c r="F28" s="962"/>
      <c r="G28" s="962"/>
      <c r="H28" s="962"/>
    </row>
    <row r="29" spans="2:15">
      <c r="B29" s="962"/>
      <c r="C29" s="962"/>
      <c r="D29" s="962"/>
      <c r="E29" s="962"/>
      <c r="F29" s="962"/>
      <c r="G29" s="962"/>
      <c r="H29" s="962"/>
    </row>
    <row r="30" spans="2:15">
      <c r="B30" s="962"/>
      <c r="C30" s="962"/>
      <c r="D30" s="962"/>
      <c r="E30" s="962"/>
      <c r="F30" s="962"/>
      <c r="G30" s="962"/>
      <c r="H30" s="962"/>
    </row>
    <row r="31" spans="2:15">
      <c r="B31" s="962"/>
      <c r="C31" s="962"/>
      <c r="D31" s="962"/>
      <c r="E31" s="962"/>
      <c r="F31" s="962"/>
      <c r="G31" s="962"/>
      <c r="H31" s="962"/>
    </row>
    <row r="32" spans="2:15">
      <c r="B32" s="962"/>
      <c r="C32" s="962"/>
      <c r="D32" s="962"/>
      <c r="E32" s="962"/>
      <c r="F32" s="962"/>
      <c r="G32" s="962"/>
      <c r="H32" s="962"/>
    </row>
    <row r="33" spans="2:8">
      <c r="B33" s="962"/>
      <c r="C33" s="962"/>
      <c r="D33" s="962"/>
      <c r="E33" s="962"/>
      <c r="F33" s="962"/>
      <c r="G33" s="962"/>
      <c r="H33" s="962"/>
    </row>
    <row r="34" spans="2:8">
      <c r="B34" s="962"/>
      <c r="C34" s="962"/>
      <c r="D34" s="962"/>
      <c r="E34" s="962"/>
      <c r="F34" s="962"/>
      <c r="G34" s="962"/>
      <c r="H34" s="962"/>
    </row>
    <row r="35" spans="2:8">
      <c r="B35" s="962"/>
      <c r="C35" s="962"/>
      <c r="D35" s="962"/>
      <c r="E35" s="962"/>
      <c r="F35" s="962"/>
      <c r="G35" s="962"/>
      <c r="H35" s="962"/>
    </row>
    <row r="36" spans="2:8">
      <c r="B36" s="962"/>
      <c r="C36" s="962"/>
      <c r="D36" s="962"/>
      <c r="E36" s="962"/>
      <c r="F36" s="962"/>
      <c r="G36" s="962"/>
      <c r="H36" s="962"/>
    </row>
    <row r="37" spans="2:8">
      <c r="B37" s="962"/>
      <c r="C37" s="962"/>
      <c r="D37" s="962"/>
      <c r="E37" s="962"/>
      <c r="F37" s="962"/>
      <c r="G37" s="962"/>
      <c r="H37" s="962"/>
    </row>
    <row r="38" spans="2:8">
      <c r="B38" s="962"/>
      <c r="C38" s="962"/>
      <c r="D38" s="962"/>
      <c r="E38" s="962"/>
      <c r="F38" s="962"/>
      <c r="G38" s="962"/>
      <c r="H38" s="962"/>
    </row>
    <row r="39" spans="2:8">
      <c r="B39" s="962"/>
      <c r="C39" s="962"/>
      <c r="D39" s="962"/>
      <c r="E39" s="962"/>
      <c r="F39" s="962"/>
      <c r="G39" s="962"/>
      <c r="H39" s="962"/>
    </row>
    <row r="40" spans="2:8">
      <c r="B40" s="962"/>
      <c r="C40" s="962"/>
      <c r="D40" s="962"/>
      <c r="E40" s="962"/>
      <c r="F40" s="962"/>
      <c r="G40" s="962"/>
      <c r="H40" s="962"/>
    </row>
    <row r="41" spans="2:8">
      <c r="B41" s="962"/>
      <c r="C41" s="962"/>
      <c r="D41" s="962"/>
      <c r="E41" s="962"/>
      <c r="F41" s="962"/>
      <c r="G41" s="962"/>
      <c r="H41" s="962"/>
    </row>
    <row r="42" spans="2:8">
      <c r="B42" s="962"/>
      <c r="C42" s="962"/>
      <c r="D42" s="962"/>
      <c r="E42" s="962"/>
      <c r="F42" s="962"/>
      <c r="G42" s="962"/>
      <c r="H42" s="962"/>
    </row>
    <row r="43" spans="2:8">
      <c r="B43" s="962"/>
      <c r="C43" s="962"/>
      <c r="D43" s="962"/>
      <c r="E43" s="962"/>
      <c r="F43" s="962"/>
      <c r="G43" s="962"/>
      <c r="H43" s="962"/>
    </row>
    <row r="44" spans="2:8">
      <c r="B44" s="962"/>
      <c r="C44" s="962"/>
      <c r="D44" s="962"/>
      <c r="E44" s="962"/>
      <c r="F44" s="962"/>
      <c r="G44" s="962"/>
      <c r="H44" s="962"/>
    </row>
    <row r="45" spans="2:8">
      <c r="B45" s="962"/>
      <c r="C45" s="962"/>
      <c r="D45" s="962"/>
      <c r="E45" s="962"/>
      <c r="F45" s="962"/>
      <c r="G45" s="962"/>
      <c r="H45" s="962"/>
    </row>
    <row r="46" spans="2:8">
      <c r="B46" s="962"/>
      <c r="C46" s="962"/>
      <c r="D46" s="962"/>
      <c r="E46" s="962"/>
      <c r="F46" s="962"/>
      <c r="G46" s="962"/>
      <c r="H46" s="962"/>
    </row>
    <row r="47" spans="2:8">
      <c r="B47" s="962"/>
      <c r="C47" s="962"/>
      <c r="D47" s="962"/>
      <c r="E47" s="962"/>
      <c r="F47" s="962"/>
      <c r="G47" s="962"/>
      <c r="H47" s="962"/>
    </row>
    <row r="48" spans="2:8">
      <c r="B48" s="962"/>
      <c r="C48" s="962"/>
      <c r="D48" s="962"/>
      <c r="E48" s="962"/>
      <c r="F48" s="962"/>
      <c r="G48" s="962"/>
      <c r="H48" s="962"/>
    </row>
    <row r="49" spans="2:8">
      <c r="B49" s="962"/>
      <c r="C49" s="962"/>
      <c r="D49" s="962"/>
      <c r="E49" s="962"/>
      <c r="F49" s="962"/>
      <c r="G49" s="962"/>
      <c r="H49" s="962"/>
    </row>
    <row r="50" spans="2:8">
      <c r="B50" s="962"/>
      <c r="C50" s="962"/>
      <c r="D50" s="962"/>
      <c r="E50" s="962"/>
      <c r="F50" s="962"/>
      <c r="G50" s="962"/>
      <c r="H50" s="962"/>
    </row>
    <row r="51" spans="2:8">
      <c r="B51" s="962"/>
      <c r="C51" s="962"/>
      <c r="D51" s="962"/>
      <c r="E51" s="962"/>
      <c r="F51" s="962"/>
      <c r="G51" s="962"/>
      <c r="H51" s="962"/>
    </row>
    <row r="52" spans="2:8">
      <c r="B52" s="962"/>
      <c r="C52" s="962"/>
      <c r="D52" s="962"/>
      <c r="E52" s="962"/>
      <c r="F52" s="962"/>
      <c r="G52" s="962"/>
      <c r="H52" s="962"/>
    </row>
    <row r="53" spans="2:8">
      <c r="B53" s="962"/>
      <c r="C53" s="962"/>
      <c r="D53" s="962"/>
      <c r="E53" s="962"/>
      <c r="F53" s="962"/>
      <c r="G53" s="962"/>
      <c r="H53" s="962"/>
    </row>
    <row r="54" spans="2:8">
      <c r="B54" s="962"/>
      <c r="C54" s="962"/>
      <c r="D54" s="962"/>
      <c r="E54" s="962"/>
      <c r="F54" s="962"/>
      <c r="G54" s="962"/>
      <c r="H54" s="962"/>
    </row>
    <row r="55" spans="2:8">
      <c r="B55" s="962"/>
      <c r="C55" s="962"/>
      <c r="D55" s="962"/>
      <c r="E55" s="962"/>
      <c r="F55" s="962"/>
      <c r="G55" s="962"/>
      <c r="H55" s="962"/>
    </row>
    <row r="56" spans="2:8">
      <c r="B56" s="962"/>
      <c r="C56" s="962"/>
      <c r="D56" s="962"/>
      <c r="E56" s="962"/>
      <c r="F56" s="962"/>
      <c r="G56" s="962"/>
      <c r="H56" s="962"/>
    </row>
    <row r="57" spans="2:8">
      <c r="B57" s="962"/>
      <c r="C57" s="962"/>
      <c r="D57" s="962"/>
      <c r="E57" s="962"/>
      <c r="F57" s="962"/>
      <c r="G57" s="962"/>
      <c r="H57" s="962"/>
    </row>
    <row r="58" spans="2:8">
      <c r="B58" s="962"/>
      <c r="C58" s="962"/>
      <c r="D58" s="962"/>
      <c r="E58" s="962"/>
      <c r="F58" s="962"/>
      <c r="G58" s="962"/>
      <c r="H58" s="962"/>
    </row>
    <row r="59" spans="2:8">
      <c r="B59" s="962"/>
      <c r="C59" s="962"/>
      <c r="D59" s="962"/>
      <c r="E59" s="962"/>
      <c r="F59" s="962"/>
      <c r="G59" s="962"/>
      <c r="H59" s="962"/>
    </row>
    <row r="60" spans="2:8">
      <c r="B60" s="962"/>
      <c r="C60" s="962"/>
      <c r="D60" s="962"/>
      <c r="E60" s="962"/>
      <c r="F60" s="962"/>
      <c r="G60" s="962"/>
      <c r="H60" s="962"/>
    </row>
    <row r="61" spans="2:8">
      <c r="B61" s="962"/>
      <c r="C61" s="962"/>
      <c r="D61" s="962"/>
      <c r="E61" s="962"/>
      <c r="F61" s="962"/>
      <c r="G61" s="962"/>
      <c r="H61" s="962"/>
    </row>
  </sheetData>
  <sheetProtection sheet="1" selectLockedCells="1"/>
  <mergeCells count="4">
    <mergeCell ref="B8:O8"/>
    <mergeCell ref="B10:O10"/>
    <mergeCell ref="B15:O15"/>
    <mergeCell ref="B18:O18"/>
  </mergeCells>
  <hyperlinks>
    <hyperlink ref="B22" r:id="rId1"/>
  </hyperlinks>
  <printOptions horizontalCentered="1" verticalCentered="1"/>
  <pageMargins left="0.70866141732283472" right="0.70866141732283472" top="0.74803149606299213" bottom="0.74803149606299213" header="0.31496062992125984" footer="0.31496062992125984"/>
  <pageSetup paperSize="9" scale="83"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
  <sheetViews>
    <sheetView workbookViewId="0">
      <selection activeCell="A2" sqref="A2"/>
    </sheetView>
  </sheetViews>
  <sheetFormatPr baseColWidth="10" defaultColWidth="11.42578125" defaultRowHeight="12.75"/>
  <cols>
    <col min="1" max="16384" width="11.42578125" style="37"/>
  </cols>
  <sheetData>
    <row r="1" spans="1:1">
      <c r="A1" s="37" t="s">
        <v>690</v>
      </c>
    </row>
  </sheetData>
  <sheetProtection sheet="1" objects="1" scenarios="1"/>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57"/>
  <sheetViews>
    <sheetView zoomScaleNormal="100" workbookViewId="0">
      <selection activeCell="C12" sqref="C12"/>
    </sheetView>
  </sheetViews>
  <sheetFormatPr baseColWidth="10" defaultColWidth="11.42578125" defaultRowHeight="12.75"/>
  <cols>
    <col min="1" max="1" width="11.42578125" style="967"/>
    <col min="2" max="2" width="54" style="967" customWidth="1"/>
    <col min="3" max="5" width="23.42578125" style="967" customWidth="1"/>
    <col min="6" max="16384" width="11.42578125" style="967"/>
  </cols>
  <sheetData>
    <row r="1" spans="1:14" ht="16.5" customHeight="1">
      <c r="B1" s="1002" t="s">
        <v>1657</v>
      </c>
      <c r="E1" s="966">
        <f>+Données!E7</f>
        <v>0</v>
      </c>
    </row>
    <row r="2" spans="1:14" ht="16.5" customHeight="1">
      <c r="B2" s="1002" t="s">
        <v>1658</v>
      </c>
      <c r="C2" s="1310">
        <f>+Données!G7</f>
        <v>0</v>
      </c>
      <c r="D2" s="1311"/>
      <c r="E2" s="1312"/>
    </row>
    <row r="3" spans="1:14" ht="16.5" customHeight="1">
      <c r="A3" s="1003"/>
    </row>
    <row r="4" spans="1:14" ht="16.5" customHeight="1">
      <c r="A4" s="1003"/>
      <c r="D4" s="1004" t="s">
        <v>1659</v>
      </c>
    </row>
    <row r="5" spans="1:14" ht="31.5" customHeight="1">
      <c r="A5" s="1322" t="s">
        <v>1660</v>
      </c>
      <c r="B5" s="1322"/>
      <c r="C5" s="721"/>
      <c r="D5" s="1325" t="s">
        <v>1661</v>
      </c>
      <c r="E5" s="1326"/>
      <c r="F5" s="1326"/>
      <c r="G5" s="1326"/>
      <c r="H5" s="1326"/>
      <c r="I5" s="1326"/>
      <c r="J5" s="1326"/>
    </row>
    <row r="6" spans="1:14" ht="31.5" customHeight="1">
      <c r="A6" s="1322" t="s">
        <v>1662</v>
      </c>
      <c r="B6" s="1322"/>
      <c r="C6" s="721"/>
      <c r="D6" s="1325" t="s">
        <v>1663</v>
      </c>
      <c r="E6" s="1326"/>
      <c r="F6" s="1326"/>
      <c r="G6" s="1326"/>
      <c r="H6" s="1326"/>
      <c r="I6" s="1326"/>
      <c r="J6" s="1326"/>
    </row>
    <row r="7" spans="1:14" ht="16.5" customHeight="1">
      <c r="A7" s="1003"/>
      <c r="F7" s="1004"/>
    </row>
    <row r="8" spans="1:14" ht="28.5" customHeight="1">
      <c r="A8" s="1323" t="s">
        <v>1664</v>
      </c>
      <c r="B8" s="1323"/>
      <c r="C8" s="1323"/>
      <c r="D8" s="1004" t="s">
        <v>1659</v>
      </c>
      <c r="F8" s="1005"/>
      <c r="G8" s="1005"/>
      <c r="H8" s="1005"/>
      <c r="I8" s="1005"/>
      <c r="J8" s="1005"/>
      <c r="K8" s="1005"/>
      <c r="L8" s="1005"/>
      <c r="M8" s="1005"/>
      <c r="N8" s="1005"/>
    </row>
    <row r="9" spans="1:14" s="1005" customFormat="1" ht="20.25" customHeight="1">
      <c r="A9" s="1006"/>
      <c r="B9" s="1007" t="s">
        <v>1665</v>
      </c>
      <c r="C9" s="722"/>
      <c r="D9" s="1324" t="s">
        <v>1666</v>
      </c>
      <c r="E9" s="1324"/>
      <c r="F9" s="1324"/>
      <c r="G9" s="1324"/>
      <c r="H9" s="1324"/>
      <c r="I9" s="1324"/>
      <c r="J9" s="1324"/>
    </row>
    <row r="10" spans="1:14" s="1005" customFormat="1" ht="20.25" customHeight="1">
      <c r="A10" s="1006"/>
      <c r="B10" s="1007" t="s">
        <v>1667</v>
      </c>
      <c r="C10" s="722"/>
      <c r="D10" s="1324"/>
      <c r="E10" s="1324"/>
      <c r="F10" s="1324"/>
      <c r="G10" s="1324"/>
      <c r="H10" s="1324"/>
      <c r="I10" s="1324"/>
      <c r="J10" s="1324"/>
    </row>
    <row r="11" spans="1:14" s="1005" customFormat="1" ht="20.25" customHeight="1">
      <c r="A11" s="1006"/>
      <c r="B11" s="1007" t="s">
        <v>1668</v>
      </c>
      <c r="C11" s="722"/>
      <c r="D11" s="1324"/>
      <c r="E11" s="1324"/>
      <c r="F11" s="1324"/>
      <c r="G11" s="1324"/>
      <c r="H11" s="1324"/>
      <c r="I11" s="1324"/>
      <c r="J11" s="1324"/>
    </row>
    <row r="12" spans="1:14" s="1005" customFormat="1" ht="20.25" customHeight="1">
      <c r="A12" s="1006"/>
      <c r="B12" s="1007" t="s">
        <v>1669</v>
      </c>
      <c r="C12" s="722"/>
      <c r="D12" s="1324"/>
      <c r="E12" s="1324"/>
      <c r="F12" s="1324"/>
      <c r="G12" s="1324"/>
      <c r="H12" s="1324"/>
      <c r="I12" s="1324"/>
      <c r="J12" s="1324"/>
    </row>
    <row r="13" spans="1:14" s="1005" customFormat="1" ht="8.25" customHeight="1">
      <c r="A13" s="1006"/>
      <c r="D13" s="1324"/>
      <c r="E13" s="1324"/>
      <c r="F13" s="1324"/>
      <c r="G13" s="1324"/>
      <c r="H13" s="1324"/>
      <c r="I13" s="1324"/>
      <c r="J13" s="1324"/>
    </row>
    <row r="14" spans="1:14" s="1005" customFormat="1" ht="20.25" customHeight="1">
      <c r="B14" s="1007" t="s">
        <v>1670</v>
      </c>
      <c r="C14" s="722"/>
      <c r="D14" s="1324"/>
      <c r="E14" s="1324"/>
      <c r="F14" s="1324"/>
      <c r="G14" s="1324"/>
      <c r="H14" s="1324"/>
      <c r="I14" s="1324"/>
      <c r="J14" s="1324"/>
    </row>
    <row r="15" spans="1:14" ht="25.5" customHeight="1">
      <c r="A15" s="1003"/>
      <c r="F15" s="1005"/>
      <c r="G15" s="1005"/>
      <c r="H15" s="1005"/>
      <c r="I15" s="1005"/>
      <c r="J15" s="1005"/>
      <c r="K15" s="1005"/>
      <c r="L15" s="1005"/>
      <c r="M15" s="1005"/>
      <c r="N15" s="1005"/>
    </row>
    <row r="16" spans="1:14" ht="37.5" customHeight="1">
      <c r="A16" s="1322" t="s">
        <v>1671</v>
      </c>
      <c r="B16" s="1327"/>
      <c r="C16" s="960" t="s">
        <v>1672</v>
      </c>
    </row>
    <row r="17" spans="1:3" ht="7.5" customHeight="1">
      <c r="A17" s="961"/>
      <c r="B17" s="961"/>
      <c r="C17" s="1008"/>
    </row>
    <row r="18" spans="1:3" s="1005" customFormat="1" ht="18.75" customHeight="1">
      <c r="A18" s="959">
        <v>602</v>
      </c>
      <c r="B18" s="959" t="s">
        <v>1235</v>
      </c>
      <c r="C18" s="1009">
        <f>+'Charges expl.1'!J9</f>
        <v>0</v>
      </c>
    </row>
    <row r="19" spans="1:3" s="1005" customFormat="1" ht="18.75" customHeight="1">
      <c r="A19" s="1010">
        <v>60221</v>
      </c>
      <c r="B19" s="1010" t="s">
        <v>1673</v>
      </c>
      <c r="C19" s="722"/>
    </row>
    <row r="20" spans="1:3" s="1005" customFormat="1" ht="18.75" customHeight="1">
      <c r="A20" s="959">
        <v>603</v>
      </c>
      <c r="B20" s="959" t="s">
        <v>1674</v>
      </c>
      <c r="C20" s="1009">
        <f>+'Charges expl.1'!J10</f>
        <v>0</v>
      </c>
    </row>
    <row r="21" spans="1:3" s="1005" customFormat="1" ht="18.75" customHeight="1">
      <c r="A21" s="1010">
        <v>603221</v>
      </c>
      <c r="B21" s="1010" t="s">
        <v>1673</v>
      </c>
      <c r="C21" s="722"/>
    </row>
    <row r="22" spans="1:3" s="1005" customFormat="1" ht="18.75" customHeight="1">
      <c r="A22" s="959">
        <v>606</v>
      </c>
      <c r="B22" s="959" t="s">
        <v>1237</v>
      </c>
      <c r="C22" s="1009">
        <f>+'Charges expl.1'!J11</f>
        <v>0</v>
      </c>
    </row>
    <row r="23" spans="1:3" s="1005" customFormat="1" ht="18.75" customHeight="1">
      <c r="A23" s="1010">
        <v>60621</v>
      </c>
      <c r="B23" s="1010" t="s">
        <v>1673</v>
      </c>
      <c r="C23" s="722"/>
    </row>
    <row r="24" spans="1:3" s="1005" customFormat="1" ht="18.75" customHeight="1">
      <c r="A24" s="959">
        <v>612</v>
      </c>
      <c r="B24" s="959" t="s">
        <v>1277</v>
      </c>
      <c r="C24" s="1009">
        <f>+'Charges expl.3'!J7</f>
        <v>0</v>
      </c>
    </row>
    <row r="25" spans="1:3" s="1005" customFormat="1" ht="18.75" customHeight="1">
      <c r="A25" s="1010" t="s">
        <v>1675</v>
      </c>
      <c r="B25" s="1010" t="s">
        <v>1676</v>
      </c>
      <c r="C25" s="722"/>
    </row>
    <row r="26" spans="1:3" s="1005" customFormat="1" ht="18.75" customHeight="1">
      <c r="A26" s="959">
        <v>6135</v>
      </c>
      <c r="B26" s="959" t="s">
        <v>1279</v>
      </c>
      <c r="C26" s="1009">
        <f>+'Charges expl.3'!J9</f>
        <v>0</v>
      </c>
    </row>
    <row r="27" spans="1:3" s="1005" customFormat="1" ht="18.75" customHeight="1">
      <c r="A27" s="1010">
        <v>61353</v>
      </c>
      <c r="B27" s="1010" t="s">
        <v>1677</v>
      </c>
      <c r="C27" s="722"/>
    </row>
    <row r="28" spans="1:3" s="1005" customFormat="1" ht="18.75" customHeight="1">
      <c r="A28" s="959">
        <v>6155</v>
      </c>
      <c r="B28" s="959" t="s">
        <v>1282</v>
      </c>
      <c r="C28" s="1009">
        <f>+'Charges expl.3'!J12</f>
        <v>0</v>
      </c>
    </row>
    <row r="29" spans="1:3" s="1005" customFormat="1" ht="18.75" customHeight="1">
      <c r="A29" s="1010" t="s">
        <v>1675</v>
      </c>
      <c r="B29" s="1010" t="s">
        <v>1678</v>
      </c>
      <c r="C29" s="722"/>
    </row>
    <row r="30" spans="1:3" s="1005" customFormat="1" ht="18.75" customHeight="1">
      <c r="A30" s="959">
        <v>616</v>
      </c>
      <c r="B30" s="959" t="s">
        <v>1284</v>
      </c>
      <c r="C30" s="1009">
        <f>+'Charges expl.3'!J14</f>
        <v>0</v>
      </c>
    </row>
    <row r="31" spans="1:3" s="1005" customFormat="1" ht="18.75" customHeight="1">
      <c r="A31" s="1010">
        <v>6163</v>
      </c>
      <c r="B31" s="1010" t="s">
        <v>1679</v>
      </c>
      <c r="C31" s="722"/>
    </row>
    <row r="32" spans="1:3" s="1005" customFormat="1" ht="18.75" customHeight="1">
      <c r="A32" s="1011">
        <v>6242</v>
      </c>
      <c r="B32" s="959" t="s">
        <v>1680</v>
      </c>
      <c r="C32" s="1009">
        <f>+'Charges expl.1'!J23</f>
        <v>0</v>
      </c>
    </row>
    <row r="33" spans="1:256" s="1005" customFormat="1" ht="18.75" customHeight="1">
      <c r="A33" s="959">
        <v>6811</v>
      </c>
      <c r="B33" s="959" t="s">
        <v>1307</v>
      </c>
      <c r="C33" s="1009">
        <f>+'Charges expl.3 fin'!J7</f>
        <v>0</v>
      </c>
    </row>
    <row r="34" spans="1:256" s="1005" customFormat="1" ht="18.75" customHeight="1">
      <c r="A34" s="1010" t="s">
        <v>1675</v>
      </c>
      <c r="B34" s="1010" t="s">
        <v>1681</v>
      </c>
      <c r="C34" s="722"/>
    </row>
    <row r="36" spans="1:256" ht="18.75" customHeight="1">
      <c r="B36" s="1012" t="s">
        <v>1682</v>
      </c>
      <c r="C36" s="1009">
        <f>SUM(C19,C21,C23,C25,C27,C29,C31,C34,C32)</f>
        <v>0</v>
      </c>
    </row>
    <row r="39" spans="1:256" ht="59.25" customHeight="1">
      <c r="A39" s="1328" t="s">
        <v>1683</v>
      </c>
      <c r="B39" s="1329"/>
      <c r="C39" s="1013" t="s">
        <v>1684</v>
      </c>
      <c r="D39" s="1013" t="s">
        <v>1685</v>
      </c>
      <c r="E39" s="1013" t="s">
        <v>1686</v>
      </c>
      <c r="F39" s="1014"/>
      <c r="G39" s="1014"/>
      <c r="H39" s="1014"/>
      <c r="I39" s="1014"/>
      <c r="J39" s="1014"/>
      <c r="K39" s="1014"/>
      <c r="L39" s="1014"/>
      <c r="M39" s="1014"/>
      <c r="N39" s="1014"/>
      <c r="O39" s="1014"/>
      <c r="P39" s="1014"/>
      <c r="Q39" s="1014"/>
      <c r="R39" s="1014"/>
      <c r="S39" s="1014"/>
      <c r="T39" s="1014"/>
      <c r="U39" s="1014"/>
      <c r="V39" s="1014"/>
      <c r="W39" s="1014"/>
      <c r="X39" s="1014"/>
      <c r="Y39" s="1014"/>
      <c r="Z39" s="1014"/>
      <c r="AA39" s="1014"/>
      <c r="AB39" s="1014"/>
      <c r="AC39" s="1014"/>
      <c r="AD39" s="1014"/>
      <c r="AE39" s="1014"/>
      <c r="AF39" s="1014"/>
      <c r="AG39" s="1014"/>
      <c r="AH39" s="1014"/>
      <c r="AI39" s="1014"/>
      <c r="AJ39" s="1014"/>
      <c r="AK39" s="1014"/>
      <c r="AL39" s="1014"/>
      <c r="AM39" s="1014"/>
      <c r="AN39" s="1014"/>
      <c r="AO39" s="1014"/>
      <c r="AP39" s="1014"/>
      <c r="AQ39" s="1014"/>
      <c r="AR39" s="1014"/>
      <c r="AS39" s="1014"/>
      <c r="AT39" s="1014"/>
      <c r="AU39" s="1014"/>
      <c r="AV39" s="1014"/>
      <c r="AW39" s="1014"/>
      <c r="AX39" s="1014"/>
      <c r="AY39" s="1014"/>
      <c r="AZ39" s="1014"/>
      <c r="BA39" s="1014"/>
      <c r="BB39" s="1014"/>
      <c r="BC39" s="1014"/>
      <c r="BD39" s="1014"/>
      <c r="BE39" s="1014"/>
      <c r="BF39" s="1014"/>
      <c r="BG39" s="1014"/>
      <c r="BH39" s="1014"/>
      <c r="BI39" s="1014"/>
      <c r="BJ39" s="1014"/>
      <c r="BK39" s="1014"/>
      <c r="BL39" s="1014"/>
      <c r="BM39" s="1014"/>
      <c r="BN39" s="1014"/>
      <c r="BO39" s="1014"/>
      <c r="BP39" s="1014"/>
      <c r="BQ39" s="1014"/>
      <c r="BR39" s="1014"/>
      <c r="BS39" s="1014"/>
      <c r="BT39" s="1014"/>
      <c r="BU39" s="1014"/>
      <c r="BV39" s="1014"/>
      <c r="BW39" s="1014"/>
      <c r="BX39" s="1014"/>
      <c r="BY39" s="1014"/>
      <c r="BZ39" s="1014"/>
      <c r="CA39" s="1014"/>
      <c r="CB39" s="1014"/>
      <c r="CC39" s="1014"/>
      <c r="CD39" s="1014"/>
      <c r="CE39" s="1014"/>
      <c r="CF39" s="1014"/>
      <c r="CG39" s="1014"/>
      <c r="CH39" s="1014"/>
      <c r="CI39" s="1014"/>
      <c r="CJ39" s="1014"/>
      <c r="CK39" s="1014"/>
      <c r="CL39" s="1014"/>
      <c r="CM39" s="1014"/>
      <c r="CN39" s="1014"/>
      <c r="CO39" s="1014"/>
      <c r="CP39" s="1014"/>
      <c r="CQ39" s="1014"/>
      <c r="CR39" s="1014"/>
      <c r="CS39" s="1014"/>
      <c r="CT39" s="1014"/>
      <c r="CU39" s="1014"/>
      <c r="CV39" s="1014"/>
      <c r="CW39" s="1014"/>
      <c r="CX39" s="1014"/>
      <c r="CY39" s="1014"/>
      <c r="CZ39" s="1014"/>
      <c r="DA39" s="1014"/>
      <c r="DB39" s="1014"/>
      <c r="DC39" s="1014"/>
      <c r="DD39" s="1014"/>
      <c r="DE39" s="1014"/>
      <c r="DF39" s="1014"/>
      <c r="DG39" s="1014"/>
      <c r="DH39" s="1014"/>
      <c r="DI39" s="1014"/>
      <c r="DJ39" s="1014"/>
      <c r="DK39" s="1014"/>
      <c r="DL39" s="1014"/>
      <c r="DM39" s="1014"/>
      <c r="DN39" s="1014"/>
      <c r="DO39" s="1014"/>
      <c r="DP39" s="1014"/>
      <c r="DQ39" s="1014"/>
      <c r="DR39" s="1014"/>
      <c r="DS39" s="1014"/>
      <c r="DT39" s="1014"/>
      <c r="DU39" s="1014"/>
      <c r="DV39" s="1014"/>
      <c r="DW39" s="1014"/>
      <c r="DX39" s="1014"/>
      <c r="DY39" s="1014"/>
      <c r="DZ39" s="1014"/>
      <c r="EA39" s="1014"/>
      <c r="EB39" s="1014"/>
      <c r="EC39" s="1014"/>
      <c r="ED39" s="1014"/>
      <c r="EE39" s="1014"/>
      <c r="EF39" s="1014"/>
      <c r="EG39" s="1014"/>
      <c r="EH39" s="1014"/>
      <c r="EI39" s="1014"/>
      <c r="EJ39" s="1014"/>
      <c r="EK39" s="1014"/>
      <c r="EL39" s="1014"/>
      <c r="EM39" s="1014"/>
      <c r="EN39" s="1014"/>
      <c r="EO39" s="1014"/>
      <c r="EP39" s="1014"/>
      <c r="EQ39" s="1014"/>
      <c r="ER39" s="1014"/>
      <c r="ES39" s="1014"/>
      <c r="ET39" s="1014"/>
      <c r="EU39" s="1014"/>
      <c r="EV39" s="1014"/>
      <c r="EW39" s="1014"/>
      <c r="EX39" s="1014"/>
      <c r="EY39" s="1014"/>
      <c r="EZ39" s="1014"/>
      <c r="FA39" s="1014"/>
      <c r="FB39" s="1014"/>
      <c r="FC39" s="1014"/>
      <c r="FD39" s="1014"/>
      <c r="FE39" s="1014"/>
      <c r="FF39" s="1014"/>
      <c r="FG39" s="1014"/>
      <c r="FH39" s="1014"/>
      <c r="FI39" s="1014"/>
      <c r="FJ39" s="1014"/>
      <c r="FK39" s="1014"/>
      <c r="FL39" s="1014"/>
      <c r="FM39" s="1014"/>
      <c r="FN39" s="1014"/>
      <c r="FO39" s="1014"/>
      <c r="FP39" s="1014"/>
      <c r="FQ39" s="1014"/>
      <c r="FR39" s="1014"/>
      <c r="FS39" s="1014"/>
      <c r="FT39" s="1014"/>
      <c r="FU39" s="1014"/>
      <c r="FV39" s="1014"/>
      <c r="FW39" s="1014"/>
      <c r="FX39" s="1014"/>
      <c r="FY39" s="1014"/>
      <c r="FZ39" s="1014"/>
      <c r="GA39" s="1014"/>
      <c r="GB39" s="1014"/>
      <c r="GC39" s="1014"/>
      <c r="GD39" s="1014"/>
      <c r="GE39" s="1014"/>
      <c r="GF39" s="1014"/>
      <c r="GG39" s="1014"/>
      <c r="GH39" s="1014"/>
      <c r="GI39" s="1014"/>
      <c r="GJ39" s="1014"/>
      <c r="GK39" s="1014"/>
      <c r="GL39" s="1014"/>
      <c r="GM39" s="1014"/>
      <c r="GN39" s="1014"/>
      <c r="GO39" s="1014"/>
      <c r="GP39" s="1014"/>
      <c r="GQ39" s="1014"/>
      <c r="GR39" s="1014"/>
      <c r="GS39" s="1014"/>
      <c r="GT39" s="1014"/>
      <c r="GU39" s="1014"/>
      <c r="GV39" s="1014"/>
      <c r="GW39" s="1014"/>
      <c r="GX39" s="1014"/>
      <c r="GY39" s="1014"/>
      <c r="GZ39" s="1014"/>
      <c r="HA39" s="1014"/>
      <c r="HB39" s="1014"/>
      <c r="HC39" s="1014"/>
      <c r="HD39" s="1014"/>
      <c r="HE39" s="1014"/>
      <c r="HF39" s="1014"/>
      <c r="HG39" s="1014"/>
      <c r="HH39" s="1014"/>
      <c r="HI39" s="1014"/>
      <c r="HJ39" s="1014"/>
      <c r="HK39" s="1014"/>
      <c r="HL39" s="1014"/>
      <c r="HM39" s="1014"/>
      <c r="HN39" s="1014"/>
      <c r="HO39" s="1014"/>
      <c r="HP39" s="1014"/>
      <c r="HQ39" s="1014"/>
      <c r="HR39" s="1014"/>
      <c r="HS39" s="1014"/>
      <c r="HT39" s="1014"/>
      <c r="HU39" s="1014"/>
      <c r="HV39" s="1014"/>
      <c r="HW39" s="1014"/>
      <c r="HX39" s="1014"/>
      <c r="HY39" s="1014"/>
      <c r="HZ39" s="1014"/>
      <c r="IA39" s="1014"/>
      <c r="IB39" s="1014"/>
      <c r="IC39" s="1014"/>
      <c r="ID39" s="1014"/>
      <c r="IE39" s="1014"/>
      <c r="IF39" s="1014"/>
      <c r="IG39" s="1014"/>
      <c r="IH39" s="1014"/>
      <c r="II39" s="1014"/>
      <c r="IJ39" s="1014"/>
      <c r="IK39" s="1014"/>
      <c r="IL39" s="1014"/>
      <c r="IM39" s="1014"/>
      <c r="IN39" s="1014"/>
      <c r="IO39" s="1014"/>
      <c r="IP39" s="1014"/>
      <c r="IQ39" s="1014"/>
      <c r="IR39" s="1014"/>
      <c r="IS39" s="1014"/>
      <c r="IT39" s="1014"/>
      <c r="IU39" s="1014"/>
      <c r="IV39" s="1014"/>
    </row>
    <row r="40" spans="1:256" ht="28.5" customHeight="1">
      <c r="A40" s="1330"/>
      <c r="B40" s="1331"/>
      <c r="C40" s="989"/>
      <c r="D40" s="989"/>
      <c r="E40" s="1015" t="str">
        <f>+IF(C40+D40&gt;0,1-C40-D40,"")</f>
        <v/>
      </c>
    </row>
    <row r="43" spans="1:256" ht="18.75" customHeight="1">
      <c r="A43" s="1016" t="s">
        <v>1687</v>
      </c>
    </row>
    <row r="44" spans="1:256">
      <c r="A44" s="1313"/>
      <c r="B44" s="1314"/>
      <c r="C44" s="1314"/>
      <c r="D44" s="1314"/>
      <c r="E44" s="1315"/>
    </row>
    <row r="45" spans="1:256">
      <c r="A45" s="1316"/>
      <c r="B45" s="1317"/>
      <c r="C45" s="1317"/>
      <c r="D45" s="1317"/>
      <c r="E45" s="1318"/>
    </row>
    <row r="46" spans="1:256">
      <c r="A46" s="1316"/>
      <c r="B46" s="1317"/>
      <c r="C46" s="1317"/>
      <c r="D46" s="1317"/>
      <c r="E46" s="1318"/>
    </row>
    <row r="47" spans="1:256">
      <c r="A47" s="1316"/>
      <c r="B47" s="1317"/>
      <c r="C47" s="1317"/>
      <c r="D47" s="1317"/>
      <c r="E47" s="1318"/>
    </row>
    <row r="48" spans="1:256">
      <c r="A48" s="1316"/>
      <c r="B48" s="1317"/>
      <c r="C48" s="1317"/>
      <c r="D48" s="1317"/>
      <c r="E48" s="1318"/>
    </row>
    <row r="49" spans="1:5">
      <c r="A49" s="1316"/>
      <c r="B49" s="1317"/>
      <c r="C49" s="1317"/>
      <c r="D49" s="1317"/>
      <c r="E49" s="1318"/>
    </row>
    <row r="50" spans="1:5">
      <c r="A50" s="1316"/>
      <c r="B50" s="1317"/>
      <c r="C50" s="1317"/>
      <c r="D50" s="1317"/>
      <c r="E50" s="1318"/>
    </row>
    <row r="51" spans="1:5">
      <c r="A51" s="1316"/>
      <c r="B51" s="1317"/>
      <c r="C51" s="1317"/>
      <c r="D51" s="1317"/>
      <c r="E51" s="1318"/>
    </row>
    <row r="52" spans="1:5">
      <c r="A52" s="1316"/>
      <c r="B52" s="1317"/>
      <c r="C52" s="1317"/>
      <c r="D52" s="1317"/>
      <c r="E52" s="1318"/>
    </row>
    <row r="53" spans="1:5">
      <c r="A53" s="1316"/>
      <c r="B53" s="1317"/>
      <c r="C53" s="1317"/>
      <c r="D53" s="1317"/>
      <c r="E53" s="1318"/>
    </row>
    <row r="54" spans="1:5">
      <c r="A54" s="1316"/>
      <c r="B54" s="1317"/>
      <c r="C54" s="1317"/>
      <c r="D54" s="1317"/>
      <c r="E54" s="1318"/>
    </row>
    <row r="55" spans="1:5">
      <c r="A55" s="1316"/>
      <c r="B55" s="1317"/>
      <c r="C55" s="1317"/>
      <c r="D55" s="1317"/>
      <c r="E55" s="1318"/>
    </row>
    <row r="56" spans="1:5">
      <c r="A56" s="1316"/>
      <c r="B56" s="1317"/>
      <c r="C56" s="1317"/>
      <c r="D56" s="1317"/>
      <c r="E56" s="1318"/>
    </row>
    <row r="57" spans="1:5">
      <c r="A57" s="1319"/>
      <c r="B57" s="1320"/>
      <c r="C57" s="1320"/>
      <c r="D57" s="1320"/>
      <c r="E57" s="1321"/>
    </row>
  </sheetData>
  <sheetProtection sheet="1" selectLockedCells="1"/>
  <mergeCells count="10">
    <mergeCell ref="C2:E2"/>
    <mergeCell ref="A44:E57"/>
    <mergeCell ref="A6:B6"/>
    <mergeCell ref="A8:C8"/>
    <mergeCell ref="D9:J14"/>
    <mergeCell ref="D6:J6"/>
    <mergeCell ref="A16:B16"/>
    <mergeCell ref="A5:B5"/>
    <mergeCell ref="D5:J5"/>
    <mergeCell ref="A39:B40"/>
  </mergeCells>
  <dataValidations count="1">
    <dataValidation type="list" allowBlank="1" showInputMessage="1" showErrorMessage="1" sqref="C9:C12 C14">
      <formula1>"OUI, NON"</formula1>
    </dataValidation>
  </dataValidations>
  <printOptions horizontalCentered="1" verticalCentered="1"/>
  <pageMargins left="0.23622047244094491" right="0.23622047244094491" top="0.74803149606299213" bottom="0.74803149606299213" header="0.31496062992125984" footer="0.31496062992125984"/>
  <pageSetup paperSize="9" scale="71" fitToHeight="2" orientation="landscape" r:id="rId1"/>
  <rowBreaks count="1" manualBreakCount="1">
    <brk id="36" max="4" man="1"/>
  </rowBreak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G16"/>
  <sheetViews>
    <sheetView workbookViewId="0">
      <selection activeCell="C7" sqref="C7"/>
    </sheetView>
  </sheetViews>
  <sheetFormatPr baseColWidth="10" defaultColWidth="11.5703125" defaultRowHeight="29.45" customHeight="1"/>
  <cols>
    <col min="1" max="1" width="2.5703125" style="971" customWidth="1"/>
    <col min="2" max="2" width="57.28515625" style="971" customWidth="1"/>
    <col min="3" max="3" width="24.42578125" style="971" customWidth="1"/>
    <col min="4" max="4" width="23.7109375" style="971" customWidth="1"/>
    <col min="5" max="6" width="3.42578125" style="971" customWidth="1"/>
    <col min="7" max="7" width="7.7109375" style="972" customWidth="1"/>
    <col min="8" max="16384" width="11.5703125" style="971"/>
  </cols>
  <sheetData>
    <row r="2" spans="1:7" ht="29.45" customHeight="1" thickBot="1"/>
    <row r="3" spans="1:7" ht="42" customHeight="1" thickBot="1">
      <c r="A3" s="1332" t="s">
        <v>1688</v>
      </c>
      <c r="B3" s="1333"/>
      <c r="C3" s="1333"/>
      <c r="D3" s="1333"/>
      <c r="E3" s="1334"/>
      <c r="F3" s="973"/>
    </row>
    <row r="4" spans="1:7" ht="12" customHeight="1">
      <c r="A4" s="974"/>
      <c r="B4" s="975"/>
      <c r="C4" s="975"/>
      <c r="D4" s="975"/>
      <c r="E4" s="976"/>
      <c r="F4" s="975"/>
    </row>
    <row r="5" spans="1:7" ht="29.45" customHeight="1">
      <c r="A5" s="977"/>
      <c r="B5" s="978" t="s">
        <v>1406</v>
      </c>
      <c r="C5" s="978" t="s">
        <v>1689</v>
      </c>
      <c r="D5" s="978" t="s">
        <v>1690</v>
      </c>
      <c r="E5" s="979"/>
      <c r="F5" s="980"/>
    </row>
    <row r="6" spans="1:7" ht="12" customHeight="1">
      <c r="A6" s="977"/>
      <c r="B6" s="981"/>
      <c r="C6" s="981"/>
      <c r="D6" s="981"/>
      <c r="E6" s="982"/>
      <c r="F6" s="981"/>
    </row>
    <row r="7" spans="1:7" ht="18.75" customHeight="1">
      <c r="A7" s="977"/>
      <c r="B7" s="983" t="s">
        <v>1450</v>
      </c>
      <c r="C7" s="721"/>
      <c r="D7" s="109"/>
      <c r="E7" s="982"/>
      <c r="F7" s="981"/>
      <c r="G7" s="984" t="s">
        <v>1691</v>
      </c>
    </row>
    <row r="8" spans="1:7" ht="18.75" customHeight="1">
      <c r="A8" s="977"/>
      <c r="B8" s="983" t="s">
        <v>1451</v>
      </c>
      <c r="C8" s="721"/>
      <c r="D8" s="109"/>
      <c r="E8" s="982"/>
      <c r="F8" s="981"/>
      <c r="G8" s="972" t="s">
        <v>1418</v>
      </c>
    </row>
    <row r="9" spans="1:7" ht="18.75" customHeight="1">
      <c r="A9" s="977"/>
      <c r="B9" s="983" t="s">
        <v>1452</v>
      </c>
      <c r="C9" s="721"/>
      <c r="D9" s="109"/>
      <c r="E9" s="982"/>
      <c r="F9" s="981"/>
      <c r="G9" s="972" t="s">
        <v>1420</v>
      </c>
    </row>
    <row r="10" spans="1:7" ht="18.75" customHeight="1">
      <c r="A10" s="977"/>
      <c r="B10" s="983" t="s">
        <v>1453</v>
      </c>
      <c r="C10" s="721"/>
      <c r="D10" s="109"/>
      <c r="E10" s="982"/>
      <c r="F10" s="981"/>
      <c r="G10" s="985" t="s">
        <v>1692</v>
      </c>
    </row>
    <row r="11" spans="1:7" ht="18.75" customHeight="1">
      <c r="A11" s="977"/>
      <c r="B11" s="983" t="s">
        <v>1454</v>
      </c>
      <c r="C11" s="721"/>
      <c r="D11" s="109"/>
      <c r="E11" s="982"/>
      <c r="F11" s="981"/>
      <c r="G11" s="985" t="s">
        <v>1693</v>
      </c>
    </row>
    <row r="12" spans="1:7" ht="18.75" customHeight="1">
      <c r="A12" s="977"/>
      <c r="B12" s="983" t="s">
        <v>1455</v>
      </c>
      <c r="C12" s="721"/>
      <c r="D12" s="109"/>
      <c r="E12" s="982"/>
      <c r="F12" s="981"/>
      <c r="G12" s="985" t="s">
        <v>1694</v>
      </c>
    </row>
    <row r="13" spans="1:7" ht="18.75" customHeight="1">
      <c r="A13" s="977"/>
      <c r="B13" s="983" t="s">
        <v>1456</v>
      </c>
      <c r="C13" s="721"/>
      <c r="D13" s="109"/>
      <c r="E13" s="982"/>
      <c r="F13" s="981"/>
    </row>
    <row r="14" spans="1:7" ht="18.75" customHeight="1">
      <c r="A14" s="977"/>
      <c r="B14" s="983" t="s">
        <v>1457</v>
      </c>
      <c r="C14" s="721"/>
      <c r="D14" s="109"/>
      <c r="E14" s="982"/>
      <c r="F14" s="981"/>
    </row>
    <row r="15" spans="1:7" ht="18.75" customHeight="1">
      <c r="A15" s="977"/>
      <c r="B15" s="983" t="s">
        <v>1458</v>
      </c>
      <c r="C15" s="721"/>
      <c r="D15" s="109"/>
      <c r="E15" s="982"/>
      <c r="F15" s="981"/>
    </row>
    <row r="16" spans="1:7" ht="12" customHeight="1" thickBot="1">
      <c r="A16" s="986"/>
      <c r="B16" s="987"/>
      <c r="C16" s="987"/>
      <c r="D16" s="987"/>
      <c r="E16" s="988"/>
      <c r="F16" s="981"/>
    </row>
  </sheetData>
  <sheetProtection sheet="1" objects="1" scenarios="1"/>
  <mergeCells count="1">
    <mergeCell ref="A3:E3"/>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0"/>
  <sheetViews>
    <sheetView workbookViewId="0">
      <selection activeCell="D24" sqref="D24"/>
    </sheetView>
  </sheetViews>
  <sheetFormatPr baseColWidth="10" defaultColWidth="11.5703125" defaultRowHeight="12.75"/>
  <cols>
    <col min="1" max="1" width="3.42578125" style="1017" customWidth="1"/>
    <col min="2" max="2" width="8.140625" style="1017" customWidth="1"/>
    <col min="3" max="3" width="54.5703125" style="1017" customWidth="1"/>
    <col min="4" max="4" width="21.85546875" style="1017" bestFit="1" customWidth="1"/>
    <col min="5" max="5" width="4.7109375" style="1017" customWidth="1"/>
    <col min="6" max="16384" width="11.5703125" style="1017"/>
  </cols>
  <sheetData>
    <row r="1" spans="1:9" ht="57" customHeight="1" thickBot="1"/>
    <row r="2" spans="1:9" ht="26.45" customHeight="1" thickBot="1">
      <c r="A2" s="1018" t="s">
        <v>1695</v>
      </c>
      <c r="B2" s="1018"/>
      <c r="C2" s="1019"/>
      <c r="D2" s="1019"/>
      <c r="E2" s="1020"/>
    </row>
    <row r="3" spans="1:9" ht="8.25" customHeight="1">
      <c r="A3" s="1021"/>
      <c r="B3" s="1022"/>
      <c r="C3" s="1022"/>
      <c r="D3" s="1022"/>
      <c r="E3" s="1023"/>
    </row>
    <row r="4" spans="1:9" ht="17.25" customHeight="1">
      <c r="A4" s="1024"/>
      <c r="B4" s="1025"/>
      <c r="C4" s="1025"/>
      <c r="D4" s="1026" t="s">
        <v>1672</v>
      </c>
      <c r="E4" s="1023"/>
    </row>
    <row r="5" spans="1:9" ht="6" customHeight="1">
      <c r="A5" s="1024"/>
      <c r="B5" s="1025"/>
      <c r="C5" s="1025"/>
      <c r="D5" s="1025"/>
      <c r="E5" s="1023"/>
      <c r="I5" s="1027"/>
    </row>
    <row r="6" spans="1:9" ht="15">
      <c r="A6" s="1024"/>
      <c r="B6" s="1028" t="s">
        <v>1229</v>
      </c>
      <c r="C6" s="1025"/>
      <c r="D6" s="1025"/>
      <c r="E6" s="1023"/>
      <c r="I6" s="1027"/>
    </row>
    <row r="7" spans="1:9" ht="15" customHeight="1">
      <c r="A7" s="1024"/>
      <c r="B7" s="1029">
        <v>6021</v>
      </c>
      <c r="C7" s="1030" t="s">
        <v>1696</v>
      </c>
      <c r="D7" s="109"/>
      <c r="E7" s="1023"/>
      <c r="I7" s="1031"/>
    </row>
    <row r="8" spans="1:9" ht="15" customHeight="1">
      <c r="A8" s="1024"/>
      <c r="B8" s="1029">
        <v>602261</v>
      </c>
      <c r="C8" s="1030" t="s">
        <v>1697</v>
      </c>
      <c r="D8" s="109"/>
      <c r="E8" s="1023"/>
      <c r="I8" s="1031"/>
    </row>
    <row r="9" spans="1:9" ht="8.25" customHeight="1">
      <c r="A9" s="1024"/>
      <c r="B9" s="1025"/>
      <c r="C9" s="1025"/>
      <c r="D9" s="1032"/>
      <c r="E9" s="1023"/>
      <c r="I9" s="1031"/>
    </row>
    <row r="10" spans="1:9" ht="15" customHeight="1">
      <c r="A10" s="1024"/>
      <c r="B10" s="1028" t="s">
        <v>1698</v>
      </c>
      <c r="C10" s="1025"/>
      <c r="D10" s="1032"/>
      <c r="E10" s="1023"/>
      <c r="I10" s="1031"/>
    </row>
    <row r="11" spans="1:9" ht="15" customHeight="1">
      <c r="A11" s="1024"/>
      <c r="B11" s="1029">
        <v>60321</v>
      </c>
      <c r="C11" s="1030" t="s">
        <v>1696</v>
      </c>
      <c r="D11" s="109"/>
      <c r="E11" s="1023"/>
      <c r="I11" s="1031"/>
    </row>
    <row r="12" spans="1:9" ht="15" customHeight="1">
      <c r="A12" s="1024"/>
      <c r="B12" s="1029">
        <v>6032261</v>
      </c>
      <c r="C12" s="1030" t="s">
        <v>1697</v>
      </c>
      <c r="D12" s="109"/>
      <c r="E12" s="1023"/>
      <c r="I12" s="1031"/>
    </row>
    <row r="13" spans="1:9" ht="8.25" customHeight="1">
      <c r="A13" s="1024"/>
      <c r="B13" s="1025"/>
      <c r="C13" s="1025"/>
      <c r="D13" s="1032"/>
      <c r="E13" s="1023"/>
      <c r="I13" s="1031"/>
    </row>
    <row r="14" spans="1:9" ht="15" customHeight="1">
      <c r="A14" s="1024"/>
      <c r="B14" s="1028" t="s">
        <v>1699</v>
      </c>
      <c r="C14" s="1025"/>
      <c r="D14" s="1032"/>
      <c r="E14" s="1023"/>
      <c r="I14" s="1031"/>
    </row>
    <row r="15" spans="1:9" ht="15" customHeight="1">
      <c r="A15" s="1024"/>
      <c r="B15" s="1029">
        <v>606261</v>
      </c>
      <c r="C15" s="1030" t="s">
        <v>1697</v>
      </c>
      <c r="D15" s="109"/>
      <c r="E15" s="1023"/>
      <c r="I15" s="1031"/>
    </row>
    <row r="16" spans="1:9" ht="15" customHeight="1">
      <c r="A16" s="1024"/>
      <c r="B16" s="1029">
        <v>6066</v>
      </c>
      <c r="C16" s="1030" t="s">
        <v>1700</v>
      </c>
      <c r="D16" s="109"/>
      <c r="E16" s="1023"/>
      <c r="I16" s="1031"/>
    </row>
    <row r="17" spans="1:9" ht="8.25" customHeight="1">
      <c r="A17" s="1024"/>
      <c r="B17" s="1025"/>
      <c r="C17" s="1025"/>
      <c r="D17" s="1032"/>
      <c r="E17" s="1023"/>
      <c r="I17" s="1031"/>
    </row>
    <row r="18" spans="1:9" ht="15" customHeight="1">
      <c r="A18" s="1024"/>
      <c r="B18" s="1028" t="s">
        <v>1701</v>
      </c>
      <c r="C18" s="1025"/>
      <c r="D18" s="1032"/>
      <c r="E18" s="1023"/>
    </row>
    <row r="19" spans="1:9" ht="15" customHeight="1">
      <c r="A19" s="1024"/>
      <c r="B19" s="1029">
        <v>61357</v>
      </c>
      <c r="C19" s="1030" t="s">
        <v>1702</v>
      </c>
      <c r="D19" s="109"/>
      <c r="E19" s="1023"/>
    </row>
    <row r="20" spans="1:9" ht="15" customHeight="1">
      <c r="A20" s="1024"/>
      <c r="B20" s="1029">
        <v>61551</v>
      </c>
      <c r="C20" s="1030" t="s">
        <v>1703</v>
      </c>
      <c r="D20" s="109"/>
      <c r="E20" s="1023"/>
    </row>
    <row r="21" spans="1:9" ht="15" customHeight="1">
      <c r="A21" s="1024"/>
      <c r="B21" s="1029">
        <v>61562</v>
      </c>
      <c r="C21" s="1030" t="s">
        <v>1704</v>
      </c>
      <c r="D21" s="109"/>
      <c r="E21" s="1023"/>
    </row>
    <row r="22" spans="1:9" ht="8.25" customHeight="1">
      <c r="A22" s="1024"/>
      <c r="B22" s="1025"/>
      <c r="C22" s="1025"/>
      <c r="D22" s="1032"/>
      <c r="E22" s="1023"/>
      <c r="I22" s="1031"/>
    </row>
    <row r="23" spans="1:9" ht="15" customHeight="1">
      <c r="A23" s="1024"/>
      <c r="B23" s="1028" t="s">
        <v>1705</v>
      </c>
      <c r="C23" s="1025"/>
      <c r="D23" s="1032"/>
      <c r="E23" s="1023"/>
    </row>
    <row r="24" spans="1:9" ht="15" customHeight="1">
      <c r="A24" s="1024"/>
      <c r="B24" s="1029">
        <v>62113</v>
      </c>
      <c r="C24" s="1030" t="s">
        <v>1706</v>
      </c>
      <c r="D24" s="109"/>
      <c r="E24" s="1023"/>
    </row>
    <row r="25" spans="1:9" ht="15" customHeight="1">
      <c r="A25" s="1024"/>
      <c r="B25" s="1029">
        <v>622311</v>
      </c>
      <c r="C25" s="1030" t="s">
        <v>1707</v>
      </c>
      <c r="D25" s="109"/>
      <c r="E25" s="1023"/>
    </row>
    <row r="26" spans="1:9" ht="15" customHeight="1">
      <c r="A26" s="1024"/>
      <c r="B26" s="1029">
        <v>622312</v>
      </c>
      <c r="C26" s="1030" t="s">
        <v>1708</v>
      </c>
      <c r="D26" s="109"/>
      <c r="E26" s="1023"/>
    </row>
    <row r="27" spans="1:9" ht="15" customHeight="1">
      <c r="A27" s="1024"/>
      <c r="B27" s="1029">
        <v>622321</v>
      </c>
      <c r="C27" s="1030" t="s">
        <v>1709</v>
      </c>
      <c r="D27" s="109"/>
      <c r="E27" s="1023"/>
    </row>
    <row r="28" spans="1:9" ht="15" customHeight="1">
      <c r="A28" s="1024"/>
      <c r="B28" s="1029">
        <v>622322</v>
      </c>
      <c r="C28" s="1030" t="s">
        <v>1710</v>
      </c>
      <c r="D28" s="109"/>
      <c r="E28" s="1023"/>
    </row>
    <row r="29" spans="1:9" ht="15" customHeight="1">
      <c r="A29" s="1024"/>
      <c r="B29" s="1029">
        <v>62238</v>
      </c>
      <c r="C29" s="1030" t="s">
        <v>1711</v>
      </c>
      <c r="D29" s="109"/>
      <c r="E29" s="1023"/>
    </row>
    <row r="30" spans="1:9" ht="13.5" thickBot="1">
      <c r="A30" s="1033"/>
      <c r="B30" s="1034"/>
      <c r="C30" s="1034"/>
      <c r="D30" s="1034"/>
      <c r="E30" s="1035"/>
    </row>
  </sheetData>
  <sheetProtection sheet="1" objects="1" scenarios="1" selectLockedCells="1"/>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U71"/>
  <sheetViews>
    <sheetView tabSelected="1" topLeftCell="B1" zoomScaleNormal="100" zoomScaleSheetLayoutView="100" workbookViewId="0">
      <selection activeCell="E7" sqref="E7"/>
    </sheetView>
  </sheetViews>
  <sheetFormatPr baseColWidth="10" defaultColWidth="11.42578125" defaultRowHeight="12.75"/>
  <cols>
    <col min="1" max="1" width="15.42578125" style="38" hidden="1" customWidth="1"/>
    <col min="2" max="2" width="1.7109375" style="38" customWidth="1"/>
    <col min="3" max="3" width="2.5703125" style="38" customWidth="1"/>
    <col min="4" max="4" width="53" style="38" customWidth="1"/>
    <col min="5" max="5" width="23.85546875" style="38" customWidth="1"/>
    <col min="6" max="6" width="8.42578125" style="38" customWidth="1"/>
    <col min="7" max="7" width="3.140625" style="38" customWidth="1"/>
    <col min="8" max="9" width="11.42578125" style="38"/>
    <col min="10" max="10" width="2.140625" style="38" customWidth="1"/>
    <col min="11" max="13" width="11.42578125" style="38"/>
    <col min="14" max="14" width="1.85546875" style="38" customWidth="1"/>
    <col min="15" max="15" width="2" style="38" customWidth="1"/>
    <col min="16" max="19" width="11.42578125" style="38"/>
    <col min="20" max="20" width="11" style="38" customWidth="1"/>
    <col min="21" max="22" width="13.85546875" style="38" customWidth="1"/>
    <col min="23" max="16384" width="11.42578125" style="38"/>
  </cols>
  <sheetData>
    <row r="1" spans="1:21" ht="15" customHeight="1" thickBot="1">
      <c r="A1" s="38" t="s">
        <v>691</v>
      </c>
    </row>
    <row r="2" spans="1:21" ht="30" customHeight="1" thickBot="1">
      <c r="A2" s="440" t="s">
        <v>692</v>
      </c>
      <c r="C2" s="1082" t="str">
        <f>"CADRE REGLEMENTAIRE EXCEL PH et SSIAD ("&amp;SUBSTITUTE(A1,"#","")&amp;")"</f>
        <v>CADRE REGLEMENTAIRE EXCEL PH et SSIAD (CAPH-2015-01)</v>
      </c>
      <c r="D2" s="1083"/>
      <c r="E2" s="1083"/>
      <c r="F2" s="1083"/>
      <c r="G2" s="1083"/>
      <c r="H2" s="1083"/>
      <c r="I2" s="1083"/>
      <c r="J2" s="1083"/>
      <c r="K2" s="1083"/>
      <c r="L2" s="1083"/>
      <c r="M2" s="1083"/>
      <c r="N2" s="1084"/>
    </row>
    <row r="3" spans="1:21" ht="10.5" customHeight="1" thickBot="1">
      <c r="A3" s="952" t="s">
        <v>693</v>
      </c>
    </row>
    <row r="4" spans="1:21" ht="15.75">
      <c r="A4" s="466"/>
      <c r="C4" s="1088" t="s">
        <v>694</v>
      </c>
      <c r="D4" s="1089"/>
      <c r="E4" s="1089"/>
      <c r="F4" s="1089"/>
      <c r="G4" s="1089"/>
      <c r="H4" s="1089"/>
      <c r="I4" s="1089"/>
      <c r="J4" s="1089"/>
      <c r="K4" s="1089"/>
      <c r="L4" s="1089"/>
      <c r="M4" s="1089"/>
      <c r="N4" s="1090"/>
      <c r="U4" s="39"/>
    </row>
    <row r="5" spans="1:21" ht="16.5" thickBot="1">
      <c r="C5" s="1091"/>
      <c r="D5" s="1092"/>
      <c r="E5" s="1092"/>
      <c r="F5" s="1092"/>
      <c r="G5" s="1092"/>
      <c r="H5" s="1092"/>
      <c r="I5" s="1092"/>
      <c r="J5" s="1092"/>
      <c r="K5" s="1092"/>
      <c r="L5" s="1092"/>
      <c r="M5" s="1092"/>
      <c r="N5" s="1093"/>
      <c r="U5" s="39"/>
    </row>
    <row r="6" spans="1:21" ht="12.75" customHeight="1" thickBot="1">
      <c r="C6" s="40"/>
      <c r="D6" s="41"/>
      <c r="E6" s="41"/>
      <c r="F6" s="41"/>
      <c r="G6" s="41"/>
      <c r="H6" s="41"/>
      <c r="I6" s="41"/>
      <c r="J6" s="41"/>
      <c r="K6" s="41"/>
      <c r="L6" s="41"/>
      <c r="M6" s="41"/>
      <c r="N6" s="42"/>
      <c r="U6" s="39"/>
    </row>
    <row r="7" spans="1:21" ht="15.75" customHeight="1" thickBot="1">
      <c r="C7" s="40"/>
      <c r="D7" s="43" t="s">
        <v>695</v>
      </c>
      <c r="E7" s="446"/>
      <c r="G7" s="1085"/>
      <c r="H7" s="1086"/>
      <c r="I7" s="1086"/>
      <c r="J7" s="1086"/>
      <c r="K7" s="1086"/>
      <c r="L7" s="1086"/>
      <c r="M7" s="1087"/>
      <c r="N7" s="42"/>
      <c r="U7" s="39"/>
    </row>
    <row r="8" spans="1:21" ht="15.75">
      <c r="C8" s="40"/>
      <c r="D8" s="43"/>
      <c r="E8" s="41"/>
      <c r="F8" s="41"/>
      <c r="G8" s="41"/>
      <c r="H8" s="41"/>
      <c r="I8" s="41"/>
      <c r="J8" s="41"/>
      <c r="K8" s="41"/>
      <c r="L8" s="41"/>
      <c r="M8" s="41"/>
      <c r="N8" s="42"/>
      <c r="U8" s="39"/>
    </row>
    <row r="9" spans="1:21" ht="15.75">
      <c r="C9" s="40"/>
      <c r="D9" s="43" t="s">
        <v>696</v>
      </c>
      <c r="E9" s="1096"/>
      <c r="F9" s="1097"/>
      <c r="G9" s="1097"/>
      <c r="H9" s="1097"/>
      <c r="I9" s="1097"/>
      <c r="J9" s="1097"/>
      <c r="K9" s="1097"/>
      <c r="L9" s="1097"/>
      <c r="M9" s="1098"/>
      <c r="N9" s="42"/>
      <c r="U9" s="39"/>
    </row>
    <row r="10" spans="1:21" ht="15.75" customHeight="1">
      <c r="C10" s="40"/>
      <c r="D10" s="43"/>
      <c r="E10" s="1099"/>
      <c r="F10" s="1100"/>
      <c r="G10" s="1100"/>
      <c r="H10" s="1100"/>
      <c r="I10" s="1100"/>
      <c r="J10" s="1100"/>
      <c r="K10" s="1100"/>
      <c r="L10" s="1100"/>
      <c r="M10" s="1101"/>
      <c r="N10" s="42"/>
      <c r="U10" s="39"/>
    </row>
    <row r="11" spans="1:21" ht="15.75">
      <c r="C11" s="40"/>
      <c r="D11" s="43"/>
      <c r="E11" s="1102"/>
      <c r="F11" s="1103"/>
      <c r="G11" s="1103"/>
      <c r="H11" s="1103"/>
      <c r="I11" s="1103"/>
      <c r="J11" s="1103"/>
      <c r="K11" s="1103"/>
      <c r="L11" s="1103"/>
      <c r="M11" s="1104"/>
      <c r="N11" s="42"/>
      <c r="U11" s="39"/>
    </row>
    <row r="12" spans="1:21" ht="15.75">
      <c r="C12" s="40"/>
      <c r="D12" s="1105" t="s">
        <v>697</v>
      </c>
      <c r="E12" s="41"/>
      <c r="F12" s="41"/>
      <c r="G12" s="41"/>
      <c r="H12" s="41"/>
      <c r="I12" s="41"/>
      <c r="J12" s="41"/>
      <c r="K12" s="41"/>
      <c r="L12" s="41"/>
      <c r="M12" s="41"/>
      <c r="N12" s="42"/>
      <c r="U12" s="39"/>
    </row>
    <row r="13" spans="1:21" ht="15.75">
      <c r="C13" s="40"/>
      <c r="D13" s="1105"/>
      <c r="E13" s="1085"/>
      <c r="F13" s="1087"/>
      <c r="G13" s="41"/>
      <c r="H13" s="41"/>
      <c r="I13" s="41"/>
      <c r="J13" s="41"/>
      <c r="K13" s="41"/>
      <c r="L13" s="41"/>
      <c r="M13" s="41"/>
      <c r="N13" s="42"/>
      <c r="U13" s="39"/>
    </row>
    <row r="14" spans="1:21" ht="15.75">
      <c r="C14" s="40"/>
      <c r="E14" s="41"/>
      <c r="F14" s="41"/>
      <c r="G14" s="41"/>
      <c r="H14" s="41"/>
      <c r="I14" s="41"/>
      <c r="J14" s="41"/>
      <c r="K14" s="41"/>
      <c r="L14" s="41"/>
      <c r="M14" s="41"/>
      <c r="N14" s="42"/>
      <c r="U14" s="39"/>
    </row>
    <row r="15" spans="1:21" ht="15.75">
      <c r="C15" s="40"/>
      <c r="D15" s="43" t="s">
        <v>687</v>
      </c>
      <c r="E15" s="447"/>
      <c r="F15" s="953">
        <f>VALUE(E15)</f>
        <v>0</v>
      </c>
      <c r="G15" s="1094" t="s">
        <v>698</v>
      </c>
      <c r="H15" s="1095"/>
      <c r="I15" s="1085" t="str">
        <f>INDEX(Listes!C63:C164,N15)</f>
        <v>---</v>
      </c>
      <c r="J15" s="1086"/>
      <c r="K15" s="1086"/>
      <c r="L15" s="1086"/>
      <c r="M15" s="1087"/>
      <c r="N15" s="45">
        <v>1</v>
      </c>
      <c r="U15" s="39"/>
    </row>
    <row r="16" spans="1:21" ht="15.75">
      <c r="C16" s="40"/>
      <c r="D16" s="43"/>
      <c r="E16" s="41"/>
      <c r="F16" s="41"/>
      <c r="G16" s="41"/>
      <c r="H16" s="41"/>
      <c r="I16" s="41"/>
      <c r="J16" s="41"/>
      <c r="K16" s="41"/>
      <c r="L16" s="41"/>
      <c r="M16" s="41"/>
      <c r="N16" s="42"/>
      <c r="U16" s="39"/>
    </row>
    <row r="17" spans="3:21" ht="15.75">
      <c r="C17" s="40"/>
      <c r="D17" s="43" t="s">
        <v>699</v>
      </c>
      <c r="E17" s="1085"/>
      <c r="F17" s="1086"/>
      <c r="G17" s="1086"/>
      <c r="H17" s="1086"/>
      <c r="I17" s="1086"/>
      <c r="J17" s="1086"/>
      <c r="K17" s="1086"/>
      <c r="L17" s="1086"/>
      <c r="M17" s="1087"/>
      <c r="N17" s="42"/>
      <c r="U17" s="39"/>
    </row>
    <row r="18" spans="3:21" ht="15.75">
      <c r="C18" s="40"/>
      <c r="D18" s="43"/>
      <c r="E18" s="41"/>
      <c r="F18" s="41"/>
      <c r="G18" s="41"/>
      <c r="H18" s="41"/>
      <c r="I18" s="41"/>
      <c r="J18" s="41"/>
      <c r="K18" s="41"/>
      <c r="L18" s="41"/>
      <c r="M18" s="41"/>
      <c r="N18" s="42"/>
      <c r="U18" s="39"/>
    </row>
    <row r="19" spans="3:21" ht="15.75">
      <c r="C19" s="40"/>
      <c r="D19" s="43" t="s">
        <v>700</v>
      </c>
      <c r="E19" s="1106"/>
      <c r="F19" s="1107"/>
      <c r="G19" s="41"/>
      <c r="H19" s="1106"/>
      <c r="I19" s="1107"/>
      <c r="J19" s="1040"/>
      <c r="K19" s="1111"/>
      <c r="L19" s="1112"/>
      <c r="M19" s="1113"/>
      <c r="N19" s="42"/>
      <c r="U19" s="39"/>
    </row>
    <row r="20" spans="3:21" ht="15.75">
      <c r="C20" s="40"/>
      <c r="D20" s="43"/>
      <c r="E20" s="41"/>
      <c r="G20" s="41"/>
      <c r="H20" s="41"/>
      <c r="I20" s="41"/>
      <c r="J20" s="41"/>
      <c r="K20" s="41"/>
      <c r="L20" s="41"/>
      <c r="M20" s="41"/>
      <c r="N20" s="42"/>
      <c r="U20" s="39"/>
    </row>
    <row r="21" spans="3:21" ht="16.5" customHeight="1">
      <c r="C21" s="40"/>
      <c r="D21" s="43" t="s">
        <v>701</v>
      </c>
      <c r="E21" s="1114">
        <f>INDEX(Listes!B7:B45,G21,1)</f>
        <v>0</v>
      </c>
      <c r="F21" s="1115"/>
      <c r="G21" s="52">
        <v>1</v>
      </c>
      <c r="H21" s="1108" t="s">
        <v>702</v>
      </c>
      <c r="I21" s="1109"/>
      <c r="J21" s="1109"/>
      <c r="K21" s="1109"/>
      <c r="L21" s="1109"/>
      <c r="M21" s="1110"/>
      <c r="N21" s="42"/>
      <c r="U21" s="39"/>
    </row>
    <row r="22" spans="3:21" ht="15.75">
      <c r="C22" s="40"/>
      <c r="E22" s="46"/>
      <c r="F22" s="41"/>
      <c r="G22" s="41"/>
      <c r="H22" s="47"/>
      <c r="I22" s="48"/>
      <c r="J22" s="48"/>
      <c r="K22" s="48"/>
      <c r="L22" s="48"/>
      <c r="M22" s="49"/>
      <c r="N22" s="42"/>
      <c r="U22" s="39"/>
    </row>
    <row r="23" spans="3:21" ht="15.75">
      <c r="C23" s="40"/>
      <c r="D23" s="43" t="s">
        <v>703</v>
      </c>
      <c r="E23" s="1116"/>
      <c r="F23" s="1117"/>
      <c r="G23" s="41"/>
      <c r="H23" s="50" t="s">
        <v>704</v>
      </c>
      <c r="I23" s="41"/>
      <c r="J23" s="41"/>
      <c r="K23" s="41"/>
      <c r="L23" s="449"/>
      <c r="M23" s="51"/>
      <c r="N23" s="42"/>
      <c r="U23" s="39"/>
    </row>
    <row r="24" spans="3:21" ht="15.75">
      <c r="C24" s="40"/>
      <c r="D24" s="43"/>
      <c r="E24" s="41"/>
      <c r="F24" s="41"/>
      <c r="G24" s="41"/>
      <c r="H24" s="50"/>
      <c r="I24" s="41"/>
      <c r="J24" s="41"/>
      <c r="K24" s="41"/>
      <c r="L24" s="41"/>
      <c r="M24" s="51"/>
      <c r="N24" s="42"/>
      <c r="U24" s="39"/>
    </row>
    <row r="25" spans="3:21" ht="15.75">
      <c r="C25" s="40"/>
      <c r="D25" s="43" t="s">
        <v>705</v>
      </c>
      <c r="E25" s="471">
        <f>INDEX(Listes!B47:B57,G25)</f>
        <v>0</v>
      </c>
      <c r="F25" s="44">
        <v>1</v>
      </c>
      <c r="G25" s="52">
        <v>1</v>
      </c>
      <c r="H25" s="50" t="s">
        <v>706</v>
      </c>
      <c r="I25" s="41"/>
      <c r="J25" s="41"/>
      <c r="K25" s="41"/>
      <c r="L25" s="53"/>
      <c r="M25" s="51"/>
      <c r="N25" s="42"/>
      <c r="U25" s="39"/>
    </row>
    <row r="26" spans="3:21" ht="15.75">
      <c r="C26" s="40"/>
      <c r="D26" s="43"/>
      <c r="E26" s="41"/>
      <c r="F26" s="41"/>
      <c r="G26" s="41"/>
      <c r="H26" s="50"/>
      <c r="I26" s="41"/>
      <c r="J26" s="41"/>
      <c r="K26" s="41"/>
      <c r="L26" s="54"/>
      <c r="M26" s="51"/>
      <c r="N26" s="42"/>
      <c r="U26" s="39"/>
    </row>
    <row r="27" spans="3:21" ht="15.75">
      <c r="C27" s="40"/>
      <c r="D27" s="43" t="s">
        <v>707</v>
      </c>
      <c r="E27" s="445"/>
      <c r="G27" s="41"/>
      <c r="H27" s="50" t="s">
        <v>708</v>
      </c>
      <c r="I27" s="41"/>
      <c r="J27" s="41"/>
      <c r="K27" s="41"/>
      <c r="L27" s="53"/>
      <c r="M27" s="51"/>
      <c r="N27" s="42"/>
      <c r="U27" s="39"/>
    </row>
    <row r="28" spans="3:21" ht="15.75">
      <c r="C28" s="40"/>
      <c r="D28" s="43"/>
      <c r="E28" s="41"/>
      <c r="F28" s="41"/>
      <c r="G28" s="41"/>
      <c r="H28" s="55"/>
      <c r="I28" s="56"/>
      <c r="J28" s="56"/>
      <c r="K28" s="56"/>
      <c r="L28" s="56"/>
      <c r="M28" s="57"/>
      <c r="N28" s="42"/>
      <c r="U28" s="39"/>
    </row>
    <row r="29" spans="3:21" ht="15.75">
      <c r="C29" s="40"/>
      <c r="D29" s="43" t="s">
        <v>709</v>
      </c>
      <c r="E29" s="445"/>
      <c r="N29" s="42"/>
      <c r="U29" s="39"/>
    </row>
    <row r="30" spans="3:21" ht="15.75">
      <c r="C30" s="40"/>
      <c r="D30" s="43"/>
      <c r="E30" s="41"/>
      <c r="F30" s="41"/>
      <c r="G30" s="41"/>
      <c r="H30" s="1108" t="s">
        <v>710</v>
      </c>
      <c r="I30" s="1109"/>
      <c r="J30" s="1109"/>
      <c r="K30" s="1109"/>
      <c r="L30" s="1109"/>
      <c r="M30" s="1110"/>
      <c r="N30" s="42"/>
      <c r="U30" s="39"/>
    </row>
    <row r="31" spans="3:21" ht="15.75">
      <c r="C31" s="40"/>
      <c r="D31" s="43" t="s">
        <v>711</v>
      </c>
      <c r="E31" s="447"/>
      <c r="F31" s="953">
        <f>VALUE(E31)</f>
        <v>0</v>
      </c>
      <c r="G31" s="41"/>
      <c r="H31" s="50"/>
      <c r="I31" s="1040" t="s">
        <v>712</v>
      </c>
      <c r="J31" s="41"/>
      <c r="K31" s="41"/>
      <c r="L31" s="1040" t="s">
        <v>713</v>
      </c>
      <c r="M31" s="51"/>
      <c r="N31" s="42"/>
      <c r="U31" s="39"/>
    </row>
    <row r="32" spans="3:21" ht="15.75">
      <c r="C32" s="40"/>
      <c r="D32" s="43"/>
      <c r="E32" s="41"/>
      <c r="F32" s="41"/>
      <c r="G32" s="41"/>
      <c r="H32" s="58" t="s">
        <v>714</v>
      </c>
      <c r="I32" s="448"/>
      <c r="K32" s="59" t="s">
        <v>715</v>
      </c>
      <c r="L32" s="448"/>
      <c r="M32" s="51"/>
      <c r="N32" s="42"/>
      <c r="U32" s="39"/>
    </row>
    <row r="33" spans="3:21" ht="15.75">
      <c r="C33" s="40"/>
      <c r="D33" s="43"/>
      <c r="G33" s="41"/>
      <c r="H33" s="55"/>
      <c r="I33" s="56"/>
      <c r="J33" s="56"/>
      <c r="K33" s="56"/>
      <c r="L33" s="56"/>
      <c r="M33" s="57"/>
      <c r="N33" s="42"/>
      <c r="U33" s="39"/>
    </row>
    <row r="34" spans="3:21" ht="16.5" thickBot="1">
      <c r="C34" s="60"/>
      <c r="D34" s="61"/>
      <c r="E34" s="62"/>
      <c r="F34" s="62"/>
      <c r="G34" s="62"/>
      <c r="H34" s="62"/>
      <c r="I34" s="62"/>
      <c r="J34" s="62"/>
      <c r="K34" s="62"/>
      <c r="L34" s="62"/>
      <c r="M34" s="62"/>
      <c r="N34" s="63"/>
      <c r="U34" s="39"/>
    </row>
    <row r="35" spans="3:21" ht="15">
      <c r="U35" s="64"/>
    </row>
    <row r="36" spans="3:21" ht="15.75">
      <c r="U36" s="39"/>
    </row>
    <row r="37" spans="3:21" ht="15.75">
      <c r="U37" s="39"/>
    </row>
    <row r="38" spans="3:21" ht="15.75">
      <c r="U38" s="39"/>
    </row>
    <row r="39" spans="3:21" ht="15.75">
      <c r="U39" s="39"/>
    </row>
    <row r="40" spans="3:21" ht="15.75">
      <c r="U40" s="39"/>
    </row>
    <row r="41" spans="3:21" ht="15.75">
      <c r="U41" s="39"/>
    </row>
    <row r="42" spans="3:21" ht="15.75">
      <c r="U42" s="39"/>
    </row>
    <row r="43" spans="3:21" ht="15.75">
      <c r="U43" s="39"/>
    </row>
    <row r="44" spans="3:21" ht="15.75">
      <c r="U44" s="39"/>
    </row>
    <row r="45" spans="3:21" ht="15.75">
      <c r="U45" s="39"/>
    </row>
    <row r="46" spans="3:21" ht="15.75">
      <c r="U46" s="39"/>
    </row>
    <row r="47" spans="3:21" ht="15.75">
      <c r="U47" s="39"/>
    </row>
    <row r="48" spans="3:21" ht="15.75">
      <c r="U48" s="39"/>
    </row>
    <row r="49" spans="21:21" ht="15.75">
      <c r="U49" s="39"/>
    </row>
    <row r="50" spans="21:21" ht="15.75">
      <c r="U50" s="39"/>
    </row>
    <row r="51" spans="21:21" ht="15.75">
      <c r="U51" s="39"/>
    </row>
    <row r="52" spans="21:21" ht="15">
      <c r="U52" s="64"/>
    </row>
    <row r="53" spans="21:21" ht="15.75">
      <c r="U53" s="39"/>
    </row>
    <row r="54" spans="21:21" ht="15.75">
      <c r="U54" s="39"/>
    </row>
    <row r="55" spans="21:21" ht="15.75">
      <c r="U55" s="39"/>
    </row>
    <row r="56" spans="21:21" ht="15.75">
      <c r="U56" s="39"/>
    </row>
    <row r="57" spans="21:21" ht="15.75">
      <c r="U57" s="39"/>
    </row>
    <row r="58" spans="21:21" ht="15.75">
      <c r="U58" s="39"/>
    </row>
    <row r="59" spans="21:21" ht="15.75">
      <c r="U59" s="39"/>
    </row>
    <row r="60" spans="21:21" ht="15.75">
      <c r="U60" s="39"/>
    </row>
    <row r="61" spans="21:21" ht="15.75">
      <c r="U61" s="39"/>
    </row>
    <row r="62" spans="21:21" ht="15.75">
      <c r="U62" s="39"/>
    </row>
    <row r="63" spans="21:21" ht="15">
      <c r="U63" s="64"/>
    </row>
    <row r="64" spans="21:21" ht="15.75">
      <c r="U64" s="39"/>
    </row>
    <row r="71" spans="21:21" ht="15">
      <c r="U71" s="65"/>
    </row>
  </sheetData>
  <sheetProtection sheet="1" selectLockedCells="1"/>
  <dataConsolidate/>
  <mergeCells count="16">
    <mergeCell ref="E19:F19"/>
    <mergeCell ref="E13:F13"/>
    <mergeCell ref="H30:M30"/>
    <mergeCell ref="H21:M21"/>
    <mergeCell ref="H19:I19"/>
    <mergeCell ref="K19:M19"/>
    <mergeCell ref="E21:F21"/>
    <mergeCell ref="E23:F23"/>
    <mergeCell ref="C2:N2"/>
    <mergeCell ref="E17:M17"/>
    <mergeCell ref="C4:N5"/>
    <mergeCell ref="I15:M15"/>
    <mergeCell ref="G15:H15"/>
    <mergeCell ref="G7:M7"/>
    <mergeCell ref="E9:M11"/>
    <mergeCell ref="D12:D13"/>
  </mergeCells>
  <phoneticPr fontId="0" type="noConversion"/>
  <dataValidations count="4">
    <dataValidation type="list" allowBlank="1" showInputMessage="1" showErrorMessage="1" sqref="J23:K23">
      <formula1>Liste_Cat_FINESS</formula1>
    </dataValidation>
    <dataValidation type="textLength" operator="equal" allowBlank="1" showInputMessage="1" showErrorMessage="1" error="Veuillez saisir un n° FINESS de 9 caractéres (sans espace, tiret, ...)" sqref="E7">
      <formula1>9</formula1>
    </dataValidation>
    <dataValidation type="whole" allowBlank="1" showInputMessage="1" showErrorMessage="1" sqref="I32">
      <formula1>1</formula1>
      <formula2>366</formula2>
    </dataValidation>
    <dataValidation type="whole" allowBlank="1" showInputMessage="1" showErrorMessage="1" error="Veuillez saisir un nombre entier et inférieur à 366 jours" sqref="L32">
      <formula1>1</formula1>
      <formula2>366</formula2>
    </dataValidation>
  </dataValidations>
  <printOptions horizontalCentered="1" verticalCentered="1"/>
  <pageMargins left="0.19685039370078741" right="0.19685039370078741" top="0.19685039370078741" bottom="0.19685039370078741" header="0.19685039370078741" footer="0.19685039370078741"/>
  <pageSetup paperSize="9" scale="96" orientation="landscape" horizontalDpi="300" verticalDpi="300" r:id="rId1"/>
  <headerFooter differentFirst="1" alignWithMargins="0">
    <oddFooter>&amp;R-1-</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B1:J17"/>
  <sheetViews>
    <sheetView zoomScaleNormal="100" workbookViewId="0">
      <selection activeCell="D7" sqref="D7"/>
    </sheetView>
  </sheetViews>
  <sheetFormatPr baseColWidth="10" defaultColWidth="11.42578125" defaultRowHeight="12.75"/>
  <cols>
    <col min="1" max="2" width="1.7109375" style="38" customWidth="1"/>
    <col min="3" max="3" width="31.85546875" style="38" customWidth="1"/>
    <col min="4" max="8" width="18.7109375" style="38" customWidth="1"/>
    <col min="9" max="9" width="11.42578125" style="38"/>
    <col min="10" max="10" width="1.85546875" style="38" customWidth="1"/>
    <col min="11" max="11" width="2" style="38" customWidth="1"/>
    <col min="12" max="16384" width="11.42578125" style="38"/>
  </cols>
  <sheetData>
    <row r="1" spans="2:10" ht="13.5" thickBot="1"/>
    <row r="2" spans="2:10" ht="33" customHeight="1" thickBot="1">
      <c r="B2" s="1118" t="s">
        <v>716</v>
      </c>
      <c r="C2" s="1119"/>
      <c r="D2" s="1119"/>
      <c r="E2" s="1119"/>
      <c r="F2" s="1119"/>
      <c r="G2" s="1119"/>
      <c r="H2" s="1119"/>
      <c r="I2" s="1119"/>
      <c r="J2" s="1120"/>
    </row>
    <row r="3" spans="2:10" ht="18.75" thickBot="1">
      <c r="B3" s="71"/>
      <c r="C3" s="202"/>
      <c r="D3" s="73"/>
      <c r="E3" s="73"/>
      <c r="F3" s="73"/>
      <c r="G3" s="73"/>
      <c r="H3" s="73"/>
      <c r="I3" s="73"/>
      <c r="J3" s="74"/>
    </row>
    <row r="4" spans="2:10" ht="13.5" thickTop="1">
      <c r="B4" s="40"/>
      <c r="C4" s="1123" t="s">
        <v>717</v>
      </c>
      <c r="D4" s="1125" t="s">
        <v>718</v>
      </c>
      <c r="E4" s="1121" t="s">
        <v>719</v>
      </c>
      <c r="F4" s="1121" t="s">
        <v>720</v>
      </c>
      <c r="G4" s="1125" t="s">
        <v>721</v>
      </c>
      <c r="H4" s="1121" t="s">
        <v>722</v>
      </c>
      <c r="I4" s="1127"/>
      <c r="J4" s="42"/>
    </row>
    <row r="5" spans="2:10" ht="39.75" customHeight="1" thickBot="1">
      <c r="B5" s="40"/>
      <c r="C5" s="1124"/>
      <c r="D5" s="1126"/>
      <c r="E5" s="1122"/>
      <c r="F5" s="1122"/>
      <c r="G5" s="1126"/>
      <c r="H5" s="1042" t="s">
        <v>723</v>
      </c>
      <c r="I5" s="233" t="s">
        <v>724</v>
      </c>
      <c r="J5" s="42"/>
    </row>
    <row r="6" spans="2:10" ht="25.5" customHeight="1" thickTop="1" thickBot="1">
      <c r="B6" s="40"/>
      <c r="C6" s="80" t="s">
        <v>725</v>
      </c>
      <c r="D6" s="78" t="s">
        <v>726</v>
      </c>
      <c r="E6" s="78" t="s">
        <v>727</v>
      </c>
      <c r="F6" s="78" t="s">
        <v>728</v>
      </c>
      <c r="G6" s="78" t="s">
        <v>729</v>
      </c>
      <c r="H6" s="78" t="s">
        <v>730</v>
      </c>
      <c r="I6" s="78" t="s">
        <v>731</v>
      </c>
      <c r="J6" s="42"/>
    </row>
    <row r="7" spans="2:10" ht="20.25" customHeight="1" thickTop="1">
      <c r="B7" s="40"/>
      <c r="C7" s="213" t="s">
        <v>732</v>
      </c>
      <c r="D7" s="818"/>
      <c r="E7" s="818"/>
      <c r="F7" s="818"/>
      <c r="G7" s="203" t="str">
        <f t="shared" ref="G7:G12" si="0">IF(D7=0," ",F7/D7)</f>
        <v xml:space="preserve"> </v>
      </c>
      <c r="H7" s="823">
        <f t="shared" ref="H7:H12" si="1">F7-E7</f>
        <v>0</v>
      </c>
      <c r="I7" s="204" t="str">
        <f t="shared" ref="I7:I12" si="2">IF(E7=0," ",H7/E7)</f>
        <v xml:space="preserve"> </v>
      </c>
      <c r="J7" s="42"/>
    </row>
    <row r="8" spans="2:10" ht="20.25" customHeight="1">
      <c r="B8" s="40"/>
      <c r="C8" s="214" t="s">
        <v>733</v>
      </c>
      <c r="D8" s="819"/>
      <c r="E8" s="819"/>
      <c r="F8" s="819"/>
      <c r="G8" s="205" t="str">
        <f t="shared" si="0"/>
        <v xml:space="preserve"> </v>
      </c>
      <c r="H8" s="824">
        <f t="shared" si="1"/>
        <v>0</v>
      </c>
      <c r="I8" s="206" t="str">
        <f t="shared" si="2"/>
        <v xml:space="preserve"> </v>
      </c>
      <c r="J8" s="42"/>
    </row>
    <row r="9" spans="2:10" ht="20.25" customHeight="1">
      <c r="B9" s="40"/>
      <c r="C9" s="214" t="s">
        <v>734</v>
      </c>
      <c r="D9" s="820"/>
      <c r="E9" s="819"/>
      <c r="F9" s="819"/>
      <c r="G9" s="205" t="str">
        <f t="shared" si="0"/>
        <v xml:space="preserve"> </v>
      </c>
      <c r="H9" s="824">
        <f t="shared" si="1"/>
        <v>0</v>
      </c>
      <c r="I9" s="206" t="str">
        <f t="shared" si="2"/>
        <v xml:space="preserve"> </v>
      </c>
      <c r="J9" s="42"/>
    </row>
    <row r="10" spans="2:10" ht="20.25" customHeight="1">
      <c r="B10" s="40"/>
      <c r="C10" s="214" t="s">
        <v>735</v>
      </c>
      <c r="D10" s="821"/>
      <c r="E10" s="821"/>
      <c r="F10" s="821"/>
      <c r="G10" s="205" t="str">
        <f t="shared" si="0"/>
        <v xml:space="preserve"> </v>
      </c>
      <c r="H10" s="824">
        <f t="shared" si="1"/>
        <v>0</v>
      </c>
      <c r="I10" s="206" t="str">
        <f t="shared" si="2"/>
        <v xml:space="preserve"> </v>
      </c>
      <c r="J10" s="42"/>
    </row>
    <row r="11" spans="2:10" ht="20.25" customHeight="1">
      <c r="B11" s="40"/>
      <c r="C11" s="214" t="s">
        <v>278</v>
      </c>
      <c r="D11" s="821"/>
      <c r="E11" s="821"/>
      <c r="F11" s="821"/>
      <c r="G11" s="205" t="str">
        <f t="shared" si="0"/>
        <v xml:space="preserve"> </v>
      </c>
      <c r="H11" s="824">
        <f t="shared" si="1"/>
        <v>0</v>
      </c>
      <c r="I11" s="206" t="str">
        <f t="shared" si="2"/>
        <v xml:space="preserve"> </v>
      </c>
      <c r="J11" s="42"/>
    </row>
    <row r="12" spans="2:10" ht="20.25" customHeight="1" thickBot="1">
      <c r="B12" s="40"/>
      <c r="C12" s="215" t="s">
        <v>278</v>
      </c>
      <c r="D12" s="822"/>
      <c r="E12" s="822"/>
      <c r="F12" s="822"/>
      <c r="G12" s="207" t="str">
        <f t="shared" si="0"/>
        <v xml:space="preserve"> </v>
      </c>
      <c r="H12" s="825">
        <f t="shared" si="1"/>
        <v>0</v>
      </c>
      <c r="I12" s="208" t="str">
        <f t="shared" si="2"/>
        <v xml:space="preserve"> </v>
      </c>
      <c r="J12" s="42"/>
    </row>
    <row r="13" spans="2:10" ht="14.25" thickTop="1" thickBot="1">
      <c r="B13" s="40"/>
      <c r="C13" s="209"/>
      <c r="D13" s="83"/>
      <c r="E13" s="83"/>
      <c r="F13" s="83"/>
      <c r="G13" s="83"/>
      <c r="H13" s="83"/>
      <c r="I13" s="83"/>
      <c r="J13" s="42"/>
    </row>
    <row r="14" spans="2:10" ht="14.25" thickTop="1" thickBot="1">
      <c r="B14" s="40"/>
      <c r="C14" s="210" t="s">
        <v>736</v>
      </c>
      <c r="D14" s="826">
        <f>SUM(D7:D12)</f>
        <v>0</v>
      </c>
      <c r="E14" s="826">
        <f>SUM(E7:E12)</f>
        <v>0</v>
      </c>
      <c r="F14" s="826">
        <f>SUM(F7:F12)</f>
        <v>0</v>
      </c>
      <c r="G14" s="211" t="str">
        <f>IF(D14=0," ",F14/D14)</f>
        <v xml:space="preserve"> </v>
      </c>
      <c r="H14" s="826">
        <f>F14-E14</f>
        <v>0</v>
      </c>
      <c r="I14" s="212" t="str">
        <f>IF(E14=0," ",H14/E14)</f>
        <v xml:space="preserve"> </v>
      </c>
      <c r="J14" s="42"/>
    </row>
    <row r="15" spans="2:10" ht="13.5" thickTop="1">
      <c r="B15" s="40"/>
      <c r="C15" s="209"/>
      <c r="D15" s="83"/>
      <c r="E15" s="83"/>
      <c r="F15" s="83"/>
      <c r="G15" s="83"/>
      <c r="H15" s="83"/>
      <c r="I15" s="83"/>
      <c r="J15" s="42"/>
    </row>
    <row r="16" spans="2:10" ht="13.5" thickBot="1">
      <c r="B16" s="216"/>
      <c r="C16" s="217" t="s">
        <v>737</v>
      </c>
      <c r="D16" s="218"/>
      <c r="E16" s="218"/>
      <c r="F16" s="218"/>
      <c r="G16" s="218"/>
      <c r="H16" s="218"/>
      <c r="I16" s="218"/>
      <c r="J16" s="219"/>
    </row>
    <row r="17" ht="13.5" thickTop="1"/>
  </sheetData>
  <sheetProtection sheet="1" selectLockedCells="1"/>
  <mergeCells count="7">
    <mergeCell ref="B2:J2"/>
    <mergeCell ref="E4:E5"/>
    <mergeCell ref="F4:F5"/>
    <mergeCell ref="C4:C5"/>
    <mergeCell ref="D4:D5"/>
    <mergeCell ref="G4:G5"/>
    <mergeCell ref="H4:I4"/>
  </mergeCells>
  <phoneticPr fontId="0" type="noConversion"/>
  <printOptions horizontalCentered="1" verticalCentered="1"/>
  <pageMargins left="0" right="0" top="0.19685039370078741" bottom="0.19685039370078741" header="0.31496062992125984" footer="0.11811023622047245"/>
  <pageSetup paperSize="9" orientation="landscape" horizontalDpi="300" verticalDpi="300" r:id="rId1"/>
  <headerFooter alignWithMargins="0">
    <oddHeader xml:space="preserve">&amp;L&amp;"Times New Roman,Gras"&amp;14
</oddHeader>
    <oddFooter>&amp;R-2-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B1:P29"/>
  <sheetViews>
    <sheetView zoomScaleNormal="100" workbookViewId="0">
      <selection activeCell="E7" sqref="E7"/>
    </sheetView>
  </sheetViews>
  <sheetFormatPr baseColWidth="10" defaultColWidth="11.42578125" defaultRowHeight="12.75"/>
  <cols>
    <col min="1" max="1" width="2.140625" style="38" customWidth="1"/>
    <col min="2" max="2" width="1" style="38" customWidth="1"/>
    <col min="3" max="3" width="35.85546875" style="38" customWidth="1"/>
    <col min="4" max="8" width="11.42578125" style="38"/>
    <col min="9" max="9" width="1.140625" style="38" customWidth="1"/>
    <col min="10" max="14" width="11.42578125" style="38"/>
    <col min="15" max="15" width="1" style="38" customWidth="1"/>
    <col min="16" max="16" width="2" style="38" customWidth="1"/>
    <col min="17" max="16384" width="11.42578125" style="38"/>
  </cols>
  <sheetData>
    <row r="1" spans="2:16" ht="13.5" thickBot="1"/>
    <row r="2" spans="2:16" ht="33" customHeight="1" thickBot="1">
      <c r="B2" s="66"/>
      <c r="C2" s="1044" t="s">
        <v>738</v>
      </c>
      <c r="D2" s="67"/>
      <c r="E2" s="67"/>
      <c r="F2" s="67"/>
      <c r="G2" s="68"/>
      <c r="H2" s="68"/>
      <c r="I2" s="69"/>
      <c r="J2" s="67"/>
      <c r="K2" s="68"/>
      <c r="L2" s="67"/>
      <c r="M2" s="67"/>
      <c r="N2" s="68"/>
      <c r="O2" s="70"/>
    </row>
    <row r="3" spans="2:16" ht="14.25" customHeight="1">
      <c r="B3" s="71"/>
      <c r="C3" s="72"/>
      <c r="D3" s="72"/>
      <c r="E3" s="73"/>
      <c r="F3" s="73"/>
      <c r="G3" s="73"/>
      <c r="H3" s="73"/>
      <c r="I3" s="73"/>
      <c r="J3" s="72"/>
      <c r="K3" s="73"/>
      <c r="L3" s="73"/>
      <c r="M3" s="73"/>
      <c r="N3" s="73"/>
      <c r="O3" s="74"/>
    </row>
    <row r="4" spans="2:16" ht="18">
      <c r="B4" s="40"/>
      <c r="C4" s="75"/>
      <c r="D4" s="1128" t="s">
        <v>739</v>
      </c>
      <c r="E4" s="1129" t="s">
        <v>740</v>
      </c>
      <c r="F4" s="1129" t="s">
        <v>741</v>
      </c>
      <c r="G4" s="1129" t="s">
        <v>742</v>
      </c>
      <c r="H4" s="1130" t="s">
        <v>743</v>
      </c>
      <c r="I4" s="75"/>
      <c r="J4" s="1128" t="s">
        <v>744</v>
      </c>
      <c r="K4" s="1129" t="s">
        <v>740</v>
      </c>
      <c r="L4" s="1129" t="s">
        <v>741</v>
      </c>
      <c r="M4" s="1129" t="s">
        <v>742</v>
      </c>
      <c r="N4" s="1131" t="s">
        <v>745</v>
      </c>
      <c r="O4" s="42"/>
    </row>
    <row r="5" spans="2:16" ht="72" customHeight="1">
      <c r="B5" s="40"/>
      <c r="C5" s="76" t="s">
        <v>746</v>
      </c>
      <c r="D5" s="1128"/>
      <c r="E5" s="1128"/>
      <c r="F5" s="1128"/>
      <c r="G5" s="1128"/>
      <c r="H5" s="1131"/>
      <c r="I5" s="89"/>
      <c r="J5" s="1128"/>
      <c r="K5" s="1128"/>
      <c r="L5" s="1128"/>
      <c r="M5" s="1128"/>
      <c r="N5" s="1131"/>
      <c r="O5" s="90"/>
      <c r="P5" s="91"/>
    </row>
    <row r="6" spans="2:16" ht="14.25" customHeight="1" thickBot="1">
      <c r="B6" s="40"/>
      <c r="D6" s="77" t="s">
        <v>747</v>
      </c>
      <c r="E6" s="78" t="s">
        <v>726</v>
      </c>
      <c r="F6" s="78" t="s">
        <v>727</v>
      </c>
      <c r="G6" s="78" t="s">
        <v>728</v>
      </c>
      <c r="H6" s="78" t="s">
        <v>748</v>
      </c>
      <c r="I6" s="78"/>
      <c r="J6" s="77" t="s">
        <v>749</v>
      </c>
      <c r="K6" s="78" t="s">
        <v>750</v>
      </c>
      <c r="L6" s="78" t="s">
        <v>751</v>
      </c>
      <c r="M6" s="78" t="s">
        <v>752</v>
      </c>
      <c r="N6" s="78" t="s">
        <v>753</v>
      </c>
      <c r="O6" s="42"/>
    </row>
    <row r="7" spans="2:16" ht="17.25" customHeight="1" thickTop="1">
      <c r="B7" s="40"/>
      <c r="C7" s="79" t="s">
        <v>732</v>
      </c>
      <c r="D7" s="827">
        <f t="shared" ref="D7:D12" si="0">SUM(E7:H7)</f>
        <v>0</v>
      </c>
      <c r="E7" s="828"/>
      <c r="F7" s="828"/>
      <c r="G7" s="828"/>
      <c r="H7" s="829"/>
      <c r="I7" s="830"/>
      <c r="J7" s="831">
        <f t="shared" ref="J7:J12" si="1">SUM(K7:N7)</f>
        <v>0</v>
      </c>
      <c r="K7" s="828"/>
      <c r="L7" s="828"/>
      <c r="M7" s="828"/>
      <c r="N7" s="829"/>
      <c r="O7" s="42"/>
    </row>
    <row r="8" spans="2:16" ht="17.25" customHeight="1">
      <c r="B8" s="40"/>
      <c r="C8" s="81" t="s">
        <v>733</v>
      </c>
      <c r="D8" s="832">
        <f t="shared" si="0"/>
        <v>0</v>
      </c>
      <c r="E8" s="833"/>
      <c r="F8" s="833"/>
      <c r="G8" s="833"/>
      <c r="H8" s="834"/>
      <c r="I8" s="830"/>
      <c r="J8" s="835">
        <f t="shared" si="1"/>
        <v>0</v>
      </c>
      <c r="K8" s="833"/>
      <c r="L8" s="833"/>
      <c r="M8" s="833"/>
      <c r="N8" s="834"/>
      <c r="O8" s="42"/>
    </row>
    <row r="9" spans="2:16" ht="17.25" customHeight="1">
      <c r="B9" s="40"/>
      <c r="C9" s="82" t="s">
        <v>734</v>
      </c>
      <c r="D9" s="832">
        <f t="shared" si="0"/>
        <v>0</v>
      </c>
      <c r="E9" s="836"/>
      <c r="F9" s="836"/>
      <c r="G9" s="836"/>
      <c r="H9" s="837"/>
      <c r="I9" s="838"/>
      <c r="J9" s="835">
        <f t="shared" si="1"/>
        <v>0</v>
      </c>
      <c r="K9" s="836"/>
      <c r="L9" s="836"/>
      <c r="M9" s="836"/>
      <c r="N9" s="837"/>
      <c r="O9" s="42"/>
    </row>
    <row r="10" spans="2:16" ht="17.25" customHeight="1">
      <c r="B10" s="40"/>
      <c r="C10" s="84" t="s">
        <v>278</v>
      </c>
      <c r="D10" s="832">
        <f t="shared" si="0"/>
        <v>0</v>
      </c>
      <c r="E10" s="839"/>
      <c r="F10" s="839"/>
      <c r="G10" s="839"/>
      <c r="H10" s="840"/>
      <c r="I10" s="838"/>
      <c r="J10" s="835">
        <f t="shared" si="1"/>
        <v>0</v>
      </c>
      <c r="K10" s="839"/>
      <c r="L10" s="839"/>
      <c r="M10" s="839"/>
      <c r="N10" s="840"/>
      <c r="O10" s="42"/>
    </row>
    <row r="11" spans="2:16" ht="17.25" customHeight="1">
      <c r="B11" s="40"/>
      <c r="C11" s="84" t="s">
        <v>278</v>
      </c>
      <c r="D11" s="832">
        <f t="shared" si="0"/>
        <v>0</v>
      </c>
      <c r="E11" s="839"/>
      <c r="F11" s="839"/>
      <c r="G11" s="839"/>
      <c r="H11" s="840"/>
      <c r="I11" s="838"/>
      <c r="J11" s="835">
        <f t="shared" si="1"/>
        <v>0</v>
      </c>
      <c r="K11" s="839"/>
      <c r="L11" s="839"/>
      <c r="M11" s="839"/>
      <c r="N11" s="840"/>
      <c r="O11" s="42"/>
    </row>
    <row r="12" spans="2:16" ht="17.25" customHeight="1" thickBot="1">
      <c r="B12" s="40"/>
      <c r="C12" s="85" t="s">
        <v>278</v>
      </c>
      <c r="D12" s="841">
        <f t="shared" si="0"/>
        <v>0</v>
      </c>
      <c r="E12" s="842"/>
      <c r="F12" s="842"/>
      <c r="G12" s="842"/>
      <c r="H12" s="843"/>
      <c r="I12" s="838"/>
      <c r="J12" s="844">
        <f t="shared" si="1"/>
        <v>0</v>
      </c>
      <c r="K12" s="842"/>
      <c r="L12" s="842"/>
      <c r="M12" s="842"/>
      <c r="N12" s="843"/>
      <c r="O12" s="42"/>
    </row>
    <row r="13" spans="2:16" ht="8.25" customHeight="1" thickTop="1" thickBot="1">
      <c r="B13" s="40"/>
      <c r="C13" s="83"/>
      <c r="D13" s="838"/>
      <c r="E13" s="838"/>
      <c r="F13" s="838"/>
      <c r="G13" s="838"/>
      <c r="H13" s="838"/>
      <c r="I13" s="838"/>
      <c r="J13" s="838"/>
      <c r="K13" s="838"/>
      <c r="L13" s="838"/>
      <c r="M13" s="838"/>
      <c r="N13" s="838"/>
      <c r="O13" s="42"/>
    </row>
    <row r="14" spans="2:16" ht="14.25" thickTop="1" thickBot="1">
      <c r="B14" s="40"/>
      <c r="C14" s="86" t="s">
        <v>754</v>
      </c>
      <c r="D14" s="845">
        <f>SUM(E14:H14)</f>
        <v>0</v>
      </c>
      <c r="E14" s="845">
        <f>SUM(E7:E12)</f>
        <v>0</v>
      </c>
      <c r="F14" s="845">
        <f>SUM(F7:F12)</f>
        <v>0</v>
      </c>
      <c r="G14" s="845">
        <f>SUM(G7:G12)</f>
        <v>0</v>
      </c>
      <c r="H14" s="845">
        <f>SUM(H7:H12)</f>
        <v>0</v>
      </c>
      <c r="I14" s="830"/>
      <c r="J14" s="846">
        <f>SUM(K14:N14)</f>
        <v>0</v>
      </c>
      <c r="K14" s="845">
        <f>SUM(K7:K12)</f>
        <v>0</v>
      </c>
      <c r="L14" s="845">
        <f>SUM(L7:L12)</f>
        <v>0</v>
      </c>
      <c r="M14" s="845">
        <f>SUM(M7:M12)</f>
        <v>0</v>
      </c>
      <c r="N14" s="845">
        <f>SUM(N7:N12)</f>
        <v>0</v>
      </c>
      <c r="O14" s="42"/>
    </row>
    <row r="15" spans="2:16" ht="9.75" customHeight="1" thickTop="1" thickBot="1">
      <c r="B15" s="60"/>
      <c r="C15" s="62"/>
      <c r="D15" s="62"/>
      <c r="E15" s="62"/>
      <c r="F15" s="62"/>
      <c r="G15" s="62"/>
      <c r="H15" s="62"/>
      <c r="I15" s="62"/>
      <c r="J15" s="62"/>
      <c r="K15" s="62"/>
      <c r="L15" s="62"/>
      <c r="M15" s="62"/>
      <c r="N15" s="62"/>
      <c r="O15" s="63"/>
    </row>
    <row r="17" spans="3:14" s="88" customFormat="1" ht="15.75" customHeight="1">
      <c r="C17" s="87"/>
      <c r="D17" s="65"/>
      <c r="E17" s="38"/>
      <c r="F17" s="38"/>
      <c r="G17" s="38"/>
      <c r="H17" s="38"/>
      <c r="I17" s="38"/>
      <c r="J17" s="38"/>
      <c r="K17" s="38"/>
      <c r="L17" s="38"/>
      <c r="M17" s="38"/>
      <c r="N17" s="38"/>
    </row>
    <row r="18" spans="3:14" s="88" customFormat="1" ht="13.5" customHeight="1">
      <c r="C18" s="87"/>
      <c r="D18" s="65"/>
      <c r="E18" s="38"/>
      <c r="F18" s="38"/>
      <c r="G18" s="38"/>
      <c r="H18" s="38"/>
      <c r="I18" s="38"/>
      <c r="J18" s="38"/>
      <c r="K18" s="38"/>
      <c r="L18" s="38"/>
      <c r="M18" s="38"/>
      <c r="N18" s="38"/>
    </row>
    <row r="29" spans="3:14">
      <c r="E29" s="440"/>
    </row>
  </sheetData>
  <sheetProtection sheet="1" objects="1" scenarios="1" selectLockedCells="1"/>
  <mergeCells count="10">
    <mergeCell ref="J4:J5"/>
    <mergeCell ref="K4:K5"/>
    <mergeCell ref="L4:L5"/>
    <mergeCell ref="M4:M5"/>
    <mergeCell ref="N4:N5"/>
    <mergeCell ref="D4:D5"/>
    <mergeCell ref="E4:E5"/>
    <mergeCell ref="F4:F5"/>
    <mergeCell ref="G4:G5"/>
    <mergeCell ref="H4:H5"/>
  </mergeCells>
  <phoneticPr fontId="0" type="noConversion"/>
  <printOptions horizontalCentered="1" verticalCentered="1"/>
  <pageMargins left="0" right="0" top="0" bottom="0" header="0" footer="0"/>
  <pageSetup paperSize="9" scale="95" orientation="landscape" horizontalDpi="300" verticalDpi="300" r:id="rId1"/>
  <headerFooter alignWithMargins="0">
    <oddFooter>&amp;R&amp;"Times New Roman,Normal"- 3 -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B1:L22"/>
  <sheetViews>
    <sheetView workbookViewId="0">
      <selection activeCell="D11" sqref="D11"/>
    </sheetView>
  </sheetViews>
  <sheetFormatPr baseColWidth="10" defaultColWidth="11.42578125" defaultRowHeight="12.75"/>
  <cols>
    <col min="1" max="1" width="2.5703125" style="38" customWidth="1"/>
    <col min="2" max="2" width="1" style="38" customWidth="1"/>
    <col min="3" max="3" width="12.7109375" style="38" customWidth="1"/>
    <col min="4" max="6" width="16.7109375" style="38" customWidth="1"/>
    <col min="7" max="7" width="5.140625" style="38" customWidth="1"/>
    <col min="8" max="10" width="16.7109375" style="38" customWidth="1"/>
    <col min="11" max="11" width="1" style="38" customWidth="1"/>
    <col min="12" max="12" width="3.28515625" style="38" customWidth="1"/>
    <col min="13" max="16384" width="11.42578125" style="38"/>
  </cols>
  <sheetData>
    <row r="1" spans="2:12" ht="13.5" thickBot="1"/>
    <row r="2" spans="2:12" ht="33" customHeight="1" thickBot="1">
      <c r="B2" s="66"/>
      <c r="C2" s="847" t="s">
        <v>755</v>
      </c>
      <c r="D2" s="848"/>
      <c r="E2" s="848"/>
      <c r="F2" s="848"/>
      <c r="G2" s="849"/>
      <c r="H2" s="849"/>
      <c r="I2" s="849"/>
      <c r="J2" s="849"/>
      <c r="K2" s="70"/>
    </row>
    <row r="3" spans="2:12">
      <c r="B3" s="40"/>
      <c r="C3" s="83"/>
      <c r="D3" s="41"/>
      <c r="E3" s="41"/>
      <c r="F3" s="41"/>
      <c r="G3" s="41"/>
      <c r="H3" s="41"/>
      <c r="I3" s="41"/>
      <c r="J3" s="41"/>
      <c r="K3" s="42"/>
    </row>
    <row r="4" spans="2:12" s="65" customFormat="1" ht="15">
      <c r="B4" s="852"/>
      <c r="C4" s="853"/>
      <c r="D4" s="1132" t="s">
        <v>756</v>
      </c>
      <c r="E4" s="1133"/>
      <c r="F4" s="1134"/>
      <c r="G4" s="41"/>
      <c r="H4" s="1132" t="s">
        <v>757</v>
      </c>
      <c r="I4" s="1133"/>
      <c r="J4" s="1134"/>
      <c r="K4" s="854"/>
    </row>
    <row r="5" spans="2:12" s="858" customFormat="1" ht="38.25" customHeight="1">
      <c r="B5" s="856"/>
      <c r="C5" s="855"/>
      <c r="D5" s="1045" t="s">
        <v>758</v>
      </c>
      <c r="E5" s="1045" t="s">
        <v>759</v>
      </c>
      <c r="F5" s="1045" t="s">
        <v>760</v>
      </c>
      <c r="G5" s="89"/>
      <c r="H5" s="1045" t="s">
        <v>758</v>
      </c>
      <c r="I5" s="1045" t="s">
        <v>759</v>
      </c>
      <c r="J5" s="1045" t="s">
        <v>760</v>
      </c>
      <c r="K5" s="857"/>
    </row>
    <row r="6" spans="2:12">
      <c r="B6" s="40"/>
      <c r="C6" s="83"/>
      <c r="D6" s="41"/>
      <c r="E6" s="41"/>
      <c r="F6" s="41"/>
      <c r="G6" s="41"/>
      <c r="H6" s="41"/>
      <c r="I6" s="41"/>
      <c r="J6" s="41"/>
      <c r="K6" s="42"/>
    </row>
    <row r="7" spans="2:12" ht="14.25" customHeight="1">
      <c r="B7" s="40"/>
      <c r="C7" s="1138" t="s">
        <v>761</v>
      </c>
      <c r="D7" s="1138"/>
      <c r="E7" s="1138"/>
      <c r="F7" s="1138"/>
      <c r="G7" s="1138"/>
      <c r="H7" s="1138"/>
      <c r="I7" s="1138"/>
      <c r="J7" s="1138"/>
      <c r="K7" s="813"/>
    </row>
    <row r="8" spans="2:12" ht="14.25" customHeight="1">
      <c r="B8" s="40"/>
      <c r="C8" s="89" t="s">
        <v>762</v>
      </c>
      <c r="D8" s="781"/>
      <c r="E8" s="299">
        <f>'Sect I Emplois'!H37</f>
        <v>0</v>
      </c>
      <c r="F8" s="850"/>
      <c r="G8" s="297"/>
      <c r="H8" s="850"/>
      <c r="I8" s="299">
        <f>'Sect I Ressources'!H37</f>
        <v>0</v>
      </c>
      <c r="J8" s="850"/>
      <c r="K8" s="813"/>
    </row>
    <row r="9" spans="2:12" ht="14.25" customHeight="1">
      <c r="B9" s="40"/>
      <c r="C9" s="83"/>
      <c r="D9" s="136"/>
      <c r="E9" s="297"/>
      <c r="F9" s="297"/>
      <c r="G9" s="297"/>
      <c r="H9" s="297"/>
      <c r="I9" s="297"/>
      <c r="J9" s="297"/>
      <c r="K9" s="813"/>
    </row>
    <row r="10" spans="2:12" ht="14.25" customHeight="1">
      <c r="B10" s="40"/>
      <c r="C10" s="83"/>
      <c r="D10" s="1137" t="s">
        <v>763</v>
      </c>
      <c r="E10" s="1137"/>
      <c r="F10" s="1137"/>
      <c r="G10" s="1137"/>
      <c r="H10" s="1137"/>
      <c r="I10" s="1137"/>
      <c r="J10" s="1137"/>
      <c r="K10" s="813"/>
      <c r="L10" s="41"/>
    </row>
    <row r="11" spans="2:12" ht="14.25" customHeight="1">
      <c r="B11" s="40"/>
      <c r="C11" s="89" t="s">
        <v>764</v>
      </c>
      <c r="D11" s="457"/>
      <c r="E11" s="109"/>
      <c r="F11" s="299">
        <f>E11-D11</f>
        <v>0</v>
      </c>
      <c r="G11" s="297"/>
      <c r="H11" s="109"/>
      <c r="I11" s="109"/>
      <c r="J11" s="299">
        <f>I11-H11</f>
        <v>0</v>
      </c>
      <c r="K11" s="813"/>
      <c r="L11" s="41"/>
    </row>
    <row r="12" spans="2:12" ht="14.25" customHeight="1">
      <c r="B12" s="40"/>
      <c r="C12" s="83"/>
      <c r="D12" s="136"/>
      <c r="E12" s="297"/>
      <c r="F12" s="297"/>
      <c r="G12" s="297"/>
      <c r="H12" s="297"/>
      <c r="I12" s="297"/>
      <c r="J12" s="297"/>
      <c r="K12" s="813"/>
      <c r="L12" s="41"/>
    </row>
    <row r="13" spans="2:12" ht="14.25" customHeight="1">
      <c r="B13" s="40"/>
      <c r="C13" s="83"/>
      <c r="D13" s="1137" t="s">
        <v>765</v>
      </c>
      <c r="E13" s="1137"/>
      <c r="F13" s="1137"/>
      <c r="G13" s="1137"/>
      <c r="H13" s="1137"/>
      <c r="I13" s="1137"/>
      <c r="J13" s="1137"/>
      <c r="K13" s="813"/>
      <c r="L13" s="41"/>
    </row>
    <row r="14" spans="2:12" ht="14.25" customHeight="1">
      <c r="B14" s="40"/>
      <c r="C14" s="89" t="s">
        <v>766</v>
      </c>
      <c r="D14" s="851"/>
      <c r="E14" s="117"/>
      <c r="F14" s="299">
        <f>E14-D14</f>
        <v>0</v>
      </c>
      <c r="G14" s="297"/>
      <c r="H14" s="117"/>
      <c r="I14" s="117"/>
      <c r="J14" s="299">
        <f>I14-H14</f>
        <v>0</v>
      </c>
      <c r="K14" s="813"/>
      <c r="L14" s="41"/>
    </row>
    <row r="15" spans="2:12" ht="14.25" customHeight="1">
      <c r="B15" s="40"/>
      <c r="C15" s="83"/>
      <c r="D15" s="117"/>
      <c r="E15" s="117"/>
      <c r="F15" s="299">
        <f>E15-D15</f>
        <v>0</v>
      </c>
      <c r="G15" s="297"/>
      <c r="H15" s="117"/>
      <c r="I15" s="117"/>
      <c r="J15" s="299">
        <f>I15-H15</f>
        <v>0</v>
      </c>
      <c r="K15" s="813"/>
    </row>
    <row r="16" spans="2:12" ht="14.25" customHeight="1">
      <c r="B16" s="40"/>
      <c r="C16" s="83"/>
      <c r="D16" s="117"/>
      <c r="E16" s="117"/>
      <c r="F16" s="299">
        <f>E16-D16</f>
        <v>0</v>
      </c>
      <c r="G16" s="297"/>
      <c r="H16" s="117"/>
      <c r="I16" s="117"/>
      <c r="J16" s="299">
        <f>I16-H16</f>
        <v>0</v>
      </c>
      <c r="K16" s="813"/>
    </row>
    <row r="17" spans="2:11" ht="14.25" customHeight="1">
      <c r="B17" s="40"/>
      <c r="C17" s="83"/>
      <c r="D17" s="109"/>
      <c r="E17" s="109"/>
      <c r="F17" s="299">
        <f>E17-D17</f>
        <v>0</v>
      </c>
      <c r="G17" s="297"/>
      <c r="H17" s="109"/>
      <c r="I17" s="109"/>
      <c r="J17" s="299">
        <f>I17-H17</f>
        <v>0</v>
      </c>
      <c r="K17" s="813"/>
    </row>
    <row r="18" spans="2:11" ht="14.25" customHeight="1">
      <c r="B18" s="40"/>
      <c r="C18" s="1135" t="s">
        <v>767</v>
      </c>
      <c r="D18" s="297"/>
      <c r="E18" s="297"/>
      <c r="F18" s="297"/>
      <c r="G18" s="297"/>
      <c r="H18" s="297"/>
      <c r="I18" s="297"/>
      <c r="J18" s="297"/>
      <c r="K18" s="813"/>
    </row>
    <row r="19" spans="2:11" ht="14.25" customHeight="1">
      <c r="B19" s="40"/>
      <c r="C19" s="1135"/>
      <c r="D19" s="457"/>
      <c r="E19" s="109"/>
      <c r="F19" s="299">
        <f>E19-D19</f>
        <v>0</v>
      </c>
      <c r="G19" s="297"/>
      <c r="H19" s="109"/>
      <c r="I19" s="109"/>
      <c r="J19" s="299">
        <f>I19-H19</f>
        <v>0</v>
      </c>
      <c r="K19" s="813"/>
    </row>
    <row r="20" spans="2:11" ht="14.25" customHeight="1">
      <c r="B20" s="40"/>
      <c r="C20" s="89"/>
      <c r="D20" s="136"/>
      <c r="E20" s="297"/>
      <c r="F20" s="297"/>
      <c r="G20" s="297"/>
      <c r="H20" s="297"/>
      <c r="I20" s="297"/>
      <c r="J20" s="297"/>
      <c r="K20" s="813"/>
    </row>
    <row r="21" spans="2:11" ht="14.25" customHeight="1">
      <c r="B21" s="40"/>
      <c r="C21" s="1135" t="s">
        <v>768</v>
      </c>
      <c r="D21" s="807">
        <f>D11+SUM(D14:D17)+D19</f>
        <v>0</v>
      </c>
      <c r="E21" s="807">
        <f>E11+SUM(E14:E17)+E19</f>
        <v>0</v>
      </c>
      <c r="F21" s="807">
        <f>F11+SUM(F14:F17)+F19</f>
        <v>0</v>
      </c>
      <c r="G21" s="297"/>
      <c r="H21" s="807">
        <f>H11+SUM(H14:H17)+H19</f>
        <v>0</v>
      </c>
      <c r="I21" s="807">
        <f>I11+SUM(I14:I17)+I19</f>
        <v>0</v>
      </c>
      <c r="J21" s="807">
        <f>J11+SUM(J14:J17)+J19</f>
        <v>0</v>
      </c>
      <c r="K21" s="813"/>
    </row>
    <row r="22" spans="2:11" ht="14.25" customHeight="1" thickBot="1">
      <c r="B22" s="60"/>
      <c r="C22" s="1136"/>
      <c r="D22" s="62"/>
      <c r="E22" s="62"/>
      <c r="F22" s="62"/>
      <c r="G22" s="62"/>
      <c r="H22" s="62"/>
      <c r="I22" s="62"/>
      <c r="J22" s="62"/>
      <c r="K22" s="63"/>
    </row>
  </sheetData>
  <sheetProtection sheet="1" objects="1" scenarios="1" selectLockedCells="1"/>
  <mergeCells count="7">
    <mergeCell ref="D4:F4"/>
    <mergeCell ref="H4:J4"/>
    <mergeCell ref="C21:C22"/>
    <mergeCell ref="C18:C19"/>
    <mergeCell ref="D10:J10"/>
    <mergeCell ref="D13:J13"/>
    <mergeCell ref="C7:J7"/>
  </mergeCells>
  <phoneticPr fontId="0" type="noConversion"/>
  <printOptions horizontalCentered="1" verticalCentered="1"/>
  <pageMargins left="0" right="0" top="0.39370078740157483" bottom="0" header="0" footer="0.19685039370078741"/>
  <pageSetup paperSize="9" orientation="landscape" horizontalDpi="4294967292" verticalDpi="300" r:id="rId1"/>
  <headerFooter alignWithMargins="0">
    <oddFooter>&amp;R- 4 -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3C0BEEDD3E994F97CC961E0DC06782" ma:contentTypeVersion="3" ma:contentTypeDescription="Crée un document." ma:contentTypeScope="" ma:versionID="fbe8ee407377da5437dfed6bc67a27d3">
  <xsd:schema xmlns:xsd="http://www.w3.org/2001/XMLSchema" xmlns:xs="http://www.w3.org/2001/XMLSchema" xmlns:p="http://schemas.microsoft.com/office/2006/metadata/properties" xmlns:ns2="978506d7-eb0e-44a0-8da7-f79a0ddb0ff7" xmlns:ns3="7e008619-cc1c-4b41-ab62-fe6fb598a013" targetNamespace="http://schemas.microsoft.com/office/2006/metadata/properties" ma:root="true" ma:fieldsID="b60b371ed7b20b5337cb36582e2b438b" ns2:_="" ns3:_="">
    <xsd:import namespace="978506d7-eb0e-44a0-8da7-f79a0ddb0ff7"/>
    <xsd:import namespace="7e008619-cc1c-4b41-ab62-fe6fb598a013"/>
    <xsd:element name="properties">
      <xsd:complexType>
        <xsd:sequence>
          <xsd:element name="documentManagement">
            <xsd:complexType>
              <xsd:all>
                <xsd:element ref="ns2:f254a6a9ac054354a15cf811497db103" minOccurs="0"/>
                <xsd:element ref="ns2:TaxCatchAll" minOccurs="0"/>
                <xsd:element ref="ns2:TaxCatchAllLabel" minOccurs="0"/>
                <xsd:element ref="ns2:a3ada6257294460e8e75a548b4693a72" minOccurs="0"/>
                <xsd:element ref="ns2:h005972c0a86495ca3c5c96092369de9" minOccurs="0"/>
                <xsd:element ref="ns2:l5e8f84d9c0f4747a9f1c7db3073f2c3" minOccurs="0"/>
                <xsd:element ref="ns2:ide584677f6d4206b7110f42825eb085" minOccurs="0"/>
                <xsd:element ref="ns2:bcd22c0b00ed4f58b852c8dec85cece5"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8506d7-eb0e-44a0-8da7-f79a0ddb0ff7" elementFormDefault="qualified">
    <xsd:import namespace="http://schemas.microsoft.com/office/2006/documentManagement/types"/>
    <xsd:import namespace="http://schemas.microsoft.com/office/infopath/2007/PartnerControls"/>
    <xsd:element name="f254a6a9ac054354a15cf811497db103" ma:index="8" nillable="true" ma:taxonomy="true" ma:internalName="f254a6a9ac054354a15cf811497db103" ma:taxonomyFieldName="DirectionCNSA" ma:displayName="Direction CNSA" ma:fieldId="{f254a6a9-ac05-4354-a15c-f811497db103}" ma:taxonomyMulti="true" ma:sspId="e0dec428-4417-4531-8d24-fd80b4001807" ma:termSetId="d142b16e-6db7-428e-9c68-fb5d8a88c46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f6374b7-0218-4dd3-8274-01232b07f9ab}" ma:internalName="TaxCatchAll" ma:showField="CatchAllData" ma:web="978506d7-eb0e-44a0-8da7-f79a0ddb0ff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f6374b7-0218-4dd3-8274-01232b07f9ab}" ma:internalName="TaxCatchAllLabel" ma:readOnly="true" ma:showField="CatchAllDataLabel" ma:web="978506d7-eb0e-44a0-8da7-f79a0ddb0ff7">
      <xsd:complexType>
        <xsd:complexContent>
          <xsd:extension base="dms:MultiChoiceLookup">
            <xsd:sequence>
              <xsd:element name="Value" type="dms:Lookup" maxOccurs="unbounded" minOccurs="0" nillable="true"/>
            </xsd:sequence>
          </xsd:extension>
        </xsd:complexContent>
      </xsd:complexType>
    </xsd:element>
    <xsd:element name="a3ada6257294460e8e75a548b4693a72" ma:index="12" nillable="true" ma:taxonomy="true" ma:internalName="a3ada6257294460e8e75a548b4693a72" ma:taxonomyFieldName="MotCles" ma:displayName="Mots-Clés Entreprise" ma:fieldId="{a3ada625-7294-460e-8e75-a548b4693a72}" ma:taxonomyMulti="true" ma:sspId="e0dec428-4417-4531-8d24-fd80b4001807" ma:termSetId="8f4cbe9f-f6ec-46e4-921b-e29964b58eea" ma:anchorId="00000000-0000-0000-0000-000000000000" ma:open="false" ma:isKeyword="false">
      <xsd:complexType>
        <xsd:sequence>
          <xsd:element ref="pc:Terms" minOccurs="0" maxOccurs="1"/>
        </xsd:sequence>
      </xsd:complexType>
    </xsd:element>
    <xsd:element name="h005972c0a86495ca3c5c96092369de9" ma:index="14" nillable="true" ma:taxonomy="true" ma:internalName="h005972c0a86495ca3c5c96092369de9" ma:taxonomyFieldName="Partenaire" ma:displayName="Partenaire" ma:fieldId="{1005972c-0a86-495c-a3c5-c96092369de9}" ma:taxonomyMulti="true" ma:sspId="e0dec428-4417-4531-8d24-fd80b4001807" ma:termSetId="47ef046c-6410-400b-8b0a-4aef40f27000" ma:anchorId="00000000-0000-0000-0000-000000000000" ma:open="false" ma:isKeyword="false">
      <xsd:complexType>
        <xsd:sequence>
          <xsd:element ref="pc:Terms" minOccurs="0" maxOccurs="1"/>
        </xsd:sequence>
      </xsd:complexType>
    </xsd:element>
    <xsd:element name="l5e8f84d9c0f4747a9f1c7db3073f2c3" ma:index="16" nillable="true" ma:taxonomy="true" ma:internalName="l5e8f84d9c0f4747a9f1c7db3073f2c3" ma:taxonomyFieldName="Theme" ma:displayName="Théme" ma:fieldId="{55e8f84d-9c0f-4747-a9f1-c7db3073f2c3}" ma:taxonomyMulti="true" ma:sspId="e0dec428-4417-4531-8d24-fd80b4001807" ma:termSetId="1070438b-21af-4b18-bb17-eadc52f8c244" ma:anchorId="00000000-0000-0000-0000-000000000000" ma:open="false" ma:isKeyword="false">
      <xsd:complexType>
        <xsd:sequence>
          <xsd:element ref="pc:Terms" minOccurs="0" maxOccurs="1"/>
        </xsd:sequence>
      </xsd:complexType>
    </xsd:element>
    <xsd:element name="ide584677f6d4206b7110f42825eb085" ma:index="18" nillable="true" ma:taxonomy="true" ma:internalName="ide584677f6d4206b7110f42825eb085" ma:taxonomyFieldName="Sous_x002d_Theme" ma:displayName="Sous-Thème" ma:fieldId="{2de58467-7f6d-4206-b711-0f42825eb085}" ma:taxonomyMulti="true" ma:sspId="e0dec428-4417-4531-8d24-fd80b4001807" ma:termSetId="1070438b-21af-4b18-bb17-eadc52f8c244" ma:anchorId="00000000-0000-0000-0000-000000000000" ma:open="false" ma:isKeyword="false">
      <xsd:complexType>
        <xsd:sequence>
          <xsd:element ref="pc:Terms" minOccurs="0" maxOccurs="1"/>
        </xsd:sequence>
      </xsd:complexType>
    </xsd:element>
    <xsd:element name="bcd22c0b00ed4f58b852c8dec85cece5" ma:index="20" nillable="true" ma:taxonomy="true" ma:internalName="bcd22c0b00ed4f58b852c8dec85cece5" ma:taxonomyFieldName="Typologie_x0020_de_x0020_document" ma:displayName="Typologie de document" ma:fieldId="{bcd22c0b-00ed-4f58-b852-c8dec85cece5}" ma:taxonomyMulti="true" ma:sspId="e0dec428-4417-4531-8d24-fd80b4001807" ma:termSetId="4194fc66-549e-4784-a32a-0a9dc49401a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e008619-cc1c-4b41-ab62-fe6fb598a013"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7"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5379146F-3B1B-4DC1-8532-E5FEB32AE27E}">
  <ds:schemaRefs>
    <ds:schemaRef ds:uri="http://schemas.microsoft.com/sharepoint/v3/contenttype/forms"/>
  </ds:schemaRefs>
</ds:datastoreItem>
</file>

<file path=customXml/itemProps2.xml><?xml version="1.0" encoding="utf-8"?>
<ds:datastoreItem xmlns:ds="http://schemas.openxmlformats.org/officeDocument/2006/customXml" ds:itemID="{EDF6E4FB-851C-46F1-9490-9708EC5673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8506d7-eb0e-44a0-8da7-f79a0ddb0ff7"/>
    <ds:schemaRef ds:uri="7e008619-cc1c-4b41-ab62-fe6fb598a0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8EFE93-5B17-4C2E-AE12-41EBEB3BB9D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52</vt:i4>
      </vt:variant>
      <vt:variant>
        <vt:lpstr>Plages nommées</vt:lpstr>
      </vt:variant>
      <vt:variant>
        <vt:i4>2366</vt:i4>
      </vt:variant>
    </vt:vector>
  </HeadingPairs>
  <TitlesOfParts>
    <vt:vector size="2418" baseType="lpstr">
      <vt:lpstr>Liste des variables CR</vt:lpstr>
      <vt:lpstr>Index</vt:lpstr>
      <vt:lpstr>Listes</vt:lpstr>
      <vt:lpstr>Conversions</vt:lpstr>
      <vt:lpstr>FINESS</vt:lpstr>
      <vt:lpstr>Données</vt:lpstr>
      <vt:lpstr>Activité</vt:lpstr>
      <vt:lpstr>Creton</vt:lpstr>
      <vt:lpstr>Récap exéc_buddg</vt:lpstr>
      <vt:lpstr>Plan de financement</vt:lpstr>
      <vt:lpstr>Sect I Emplois</vt:lpstr>
      <vt:lpstr>Sect I Ressources</vt:lpstr>
      <vt:lpstr>SI tableau emploi.1</vt:lpstr>
      <vt:lpstr>SI tableau emploi.2</vt:lpstr>
      <vt:lpstr>SI tableau emploi.3</vt:lpstr>
      <vt:lpstr>SI tableau emploi.4</vt:lpstr>
      <vt:lpstr>SI tableau emploi.5</vt:lpstr>
      <vt:lpstr>SI tableau ressources.1</vt:lpstr>
      <vt:lpstr>SI tableau ressources.2</vt:lpstr>
      <vt:lpstr>SI tableau ressources.3</vt:lpstr>
      <vt:lpstr>SI tableau ressources.4</vt:lpstr>
      <vt:lpstr>SI tableau ressources.5</vt:lpstr>
      <vt:lpstr>Tableau des amortissements</vt:lpstr>
      <vt:lpstr>Tabl_prov_dépré_fdsdédiés_resco</vt:lpstr>
      <vt:lpstr>Tabl.emprunts (ESSMS privés)</vt:lpstr>
      <vt:lpstr>ESSMS publics Dette fin.1</vt:lpstr>
      <vt:lpstr>ESSMS publics Dette fin.2</vt:lpstr>
      <vt:lpstr>ESSMS publics Dette fin.3</vt:lpstr>
      <vt:lpstr>ESSMS publics Dette fin.4</vt:lpstr>
      <vt:lpstr>ESSMS publics Dette fin.5</vt:lpstr>
      <vt:lpstr>ESSMS publics Dette fin.6</vt:lpstr>
      <vt:lpstr>ESSMS publics Dette fin.7</vt:lpstr>
      <vt:lpstr>ESSMS publics Dette fin.8</vt:lpstr>
      <vt:lpstr>Charges expl.1</vt:lpstr>
      <vt:lpstr>Charges expl.2</vt:lpstr>
      <vt:lpstr>Charges expl.3</vt:lpstr>
      <vt:lpstr>Charges expl.3 fin</vt:lpstr>
      <vt:lpstr>Produits expl. 1 et 2</vt:lpstr>
      <vt:lpstr>Produits expl. 3</vt:lpstr>
      <vt:lpstr>Répartition charges communes</vt:lpstr>
      <vt:lpstr>Tableau des effectifs</vt:lpstr>
      <vt:lpstr>Tableau rémunérations</vt:lpstr>
      <vt:lpstr>Autres rémun. et avantages</vt:lpstr>
      <vt:lpstr>Tabl. calcul points</vt:lpstr>
      <vt:lpstr>Tabl. calcul €</vt:lpstr>
      <vt:lpstr>Analyse GVT</vt:lpstr>
      <vt:lpstr>Tabl. indicateurs pers.</vt:lpstr>
      <vt:lpstr>Résultat</vt:lpstr>
      <vt:lpstr>LISEZ_MOI</vt:lpstr>
      <vt:lpstr>SERAFIN PH Transport</vt:lpstr>
      <vt:lpstr>SERAFIN PH Enseignants</vt:lpstr>
      <vt:lpstr>SERAFIN PH Depenses de soins</vt:lpstr>
      <vt:lpstr>__CAPHAUTR___DATEGENE___ANN0</vt:lpstr>
      <vt:lpstr>__CAPHAUTR___TOTREPCHCAPANN0</vt:lpstr>
      <vt:lpstr>__CAPHEMPR___CAPITAL_CAPANN0</vt:lpstr>
      <vt:lpstr>__CAPHIDEN___DATEARRI___ANN0</vt:lpstr>
      <vt:lpstr>__CAPHIDEN___DATEHABI___ANN0</vt:lpstr>
      <vt:lpstr>__CAPHIMMO___COUT____BEXANN0</vt:lpstr>
      <vt:lpstr>Listes!CCNT</vt:lpstr>
      <vt:lpstr>CR_Version</vt:lpstr>
      <vt:lpstr>CRCAPHACTI_A1JP20OC__BEXANN0</vt:lpstr>
      <vt:lpstr>CRCAPHACTI_A1JP20OC__CAPANN0</vt:lpstr>
      <vt:lpstr>CRCAPHACTI_A1JP20OF__BEXANN0</vt:lpstr>
      <vt:lpstr>CRCAPHACTI_A1JP20OF__CAPANN0</vt:lpstr>
      <vt:lpstr>CRCAPHACTI_A1JP20OFA_BEXANN0</vt:lpstr>
      <vt:lpstr>CRCAPHACTI_A1JP20OFA_CAPANN0</vt:lpstr>
      <vt:lpstr>CRCAPHACTI_A1JP20OFV_BEXANN0</vt:lpstr>
      <vt:lpstr>CRCAPHACTI_A1JP20OFV_CAPANN0</vt:lpstr>
      <vt:lpstr>CRCAPHACTI_A1JP20OM__BEXANN0</vt:lpstr>
      <vt:lpstr>CRCAPHACTI_A1JP20OM__CAPANN0</vt:lpstr>
      <vt:lpstr>CRCAPHACTI_A1NBJOUR__BEXANN0</vt:lpstr>
      <vt:lpstr>CRCAPHACTI_A1NBJOUR__CAPANN0</vt:lpstr>
      <vt:lpstr>CRCAPHACTI_A1PLFI____BEXANN0</vt:lpstr>
      <vt:lpstr>CRCAPHACTI_A2JP20OC__BEXANN0</vt:lpstr>
      <vt:lpstr>CRCAPHACTI_A2JP20OC__CAPANN0</vt:lpstr>
      <vt:lpstr>CRCAPHACTI_A2JP20OF__BEXANN0</vt:lpstr>
      <vt:lpstr>CRCAPHACTI_A2JP20OF__CAPANN0</vt:lpstr>
      <vt:lpstr>CRCAPHACTI_A2JP20OFA_BEXANN0</vt:lpstr>
      <vt:lpstr>CRCAPHACTI_A2JP20OFA_CAPANN0</vt:lpstr>
      <vt:lpstr>CRCAPHACTI_A2JP20OFV_BEXANN0</vt:lpstr>
      <vt:lpstr>CRCAPHACTI_A2JP20OFV_CAPANN0</vt:lpstr>
      <vt:lpstr>CRCAPHACTI_A2JP20OM__BEXANN0</vt:lpstr>
      <vt:lpstr>CRCAPHACTI_A2JP20OM__CAPANN0</vt:lpstr>
      <vt:lpstr>CRCAPHACTI_A2NBJOUR__BEXANN0</vt:lpstr>
      <vt:lpstr>CRCAPHACTI_A2NBJOUR__CAPANN0</vt:lpstr>
      <vt:lpstr>CRCAPHACTI_A2PLFI____BEXANN0</vt:lpstr>
      <vt:lpstr>CRCAPHACTI_A3JP20OC__BEXANN0</vt:lpstr>
      <vt:lpstr>CRCAPHACTI_A3JP20OC__CAPANN0</vt:lpstr>
      <vt:lpstr>CRCAPHACTI_A3JP20OF__BEXANN0</vt:lpstr>
      <vt:lpstr>CRCAPHACTI_A3JP20OF__CAPANN0</vt:lpstr>
      <vt:lpstr>CRCAPHACTI_A3JP20OFA_BEXANN0</vt:lpstr>
      <vt:lpstr>CRCAPHACTI_A3JP20OFA_CAPANN0</vt:lpstr>
      <vt:lpstr>CRCAPHACTI_A3JP20OFV_BEXANN0</vt:lpstr>
      <vt:lpstr>CRCAPHACTI_A3JP20OFV_CAPANN0</vt:lpstr>
      <vt:lpstr>CRCAPHACTI_A3JP20OM__BEXANN0</vt:lpstr>
      <vt:lpstr>CRCAPHACTI_A3JP20OM__CAPANN0</vt:lpstr>
      <vt:lpstr>CRCAPHACTI_EXJP20OC__BEXANN0</vt:lpstr>
      <vt:lpstr>CRCAPHACTI_EXJP20OC__CAPANN0</vt:lpstr>
      <vt:lpstr>CRCAPHACTI_EXJP20OF__BEXANN0</vt:lpstr>
      <vt:lpstr>CRCAPHACTI_EXJP20OF__CAPANN0</vt:lpstr>
      <vt:lpstr>CRCAPHACTI_EXJP20OFA_BEXANN0</vt:lpstr>
      <vt:lpstr>CRCAPHACTI_EXJP20OFA_CAPANN0</vt:lpstr>
      <vt:lpstr>CRCAPHACTI_EXJP20OFV_BEXANN0</vt:lpstr>
      <vt:lpstr>CRCAPHACTI_EXJP20OFV_CAPANN0</vt:lpstr>
      <vt:lpstr>CRCAPHACTI_EXJP20OM__BEXANN0</vt:lpstr>
      <vt:lpstr>CRCAPHACTI_EXJP20OM__CAPANN0</vt:lpstr>
      <vt:lpstr>CRCAPHACTI_EXNBJOUR__BEXANN0</vt:lpstr>
      <vt:lpstr>CRCAPHACTI_EXNBJOUR__CAPANN0</vt:lpstr>
      <vt:lpstr>CRCAPHACTI_EXPLFI____BEXANN0</vt:lpstr>
      <vt:lpstr>CRCAPHACTI_INJP20OC__BEXANN0</vt:lpstr>
      <vt:lpstr>CRCAPHACTI_INJP20OC__CAPANN0</vt:lpstr>
      <vt:lpstr>CRCAPHACTI_INJP20OF__BEXANN0</vt:lpstr>
      <vt:lpstr>CRCAPHACTI_INJP20OF__CAPANN0</vt:lpstr>
      <vt:lpstr>CRCAPHACTI_INJP20OFA_BEXANN0</vt:lpstr>
      <vt:lpstr>CRCAPHACTI_INJP20OFA_CAPANN0</vt:lpstr>
      <vt:lpstr>CRCAPHACTI_INJP20OFV_BEXANN0</vt:lpstr>
      <vt:lpstr>CRCAPHACTI_INJP20OFV_CAPANN0</vt:lpstr>
      <vt:lpstr>CRCAPHACTI_INJP20OM__BEXANN0</vt:lpstr>
      <vt:lpstr>CRCAPHACTI_INJP20OM__CAPANN0</vt:lpstr>
      <vt:lpstr>CRCAPHACTI_INNBJOUR__BEXANN0</vt:lpstr>
      <vt:lpstr>CRCAPHACTI_INNBJOUR__CAPANN0</vt:lpstr>
      <vt:lpstr>CRCAPHACTI_INPLFI____BEXANN0</vt:lpstr>
      <vt:lpstr>CRCAPHACTI_SENBJOUR__BEXANN0</vt:lpstr>
      <vt:lpstr>CRCAPHACTI_SENBJOUR__CAPANN0</vt:lpstr>
      <vt:lpstr>CRCAPHACTI_SEPLFI____BEXANN0</vt:lpstr>
      <vt:lpstr>CRCAPHACTI_SIJP20OC__BEXANN0</vt:lpstr>
      <vt:lpstr>CRCAPHACTI_SIJP20OC__CAPANN0</vt:lpstr>
      <vt:lpstr>CRCAPHACTI_SIJP20OF__BEXANN0</vt:lpstr>
      <vt:lpstr>CRCAPHACTI_SIJP20OF__CAPANN0</vt:lpstr>
      <vt:lpstr>CRCAPHACTI_SIJP20OFA_BEXANN0</vt:lpstr>
      <vt:lpstr>CRCAPHACTI_SIJP20OFA_CAPANN0</vt:lpstr>
      <vt:lpstr>CRCAPHACTI_SIJP20OFV_BEXANN0</vt:lpstr>
      <vt:lpstr>CRCAPHACTI_SIJP20OFV_CAPANN0</vt:lpstr>
      <vt:lpstr>CRCAPHACTI_SIJP20OM__BEXANN0</vt:lpstr>
      <vt:lpstr>CRCAPHACTI_SIJP20OM__CAPANN0</vt:lpstr>
      <vt:lpstr>CRCAPHACTI_SINBJOUR__BEXANN0</vt:lpstr>
      <vt:lpstr>CRCAPHACTI_SINBJOUR__CAPANN0</vt:lpstr>
      <vt:lpstr>CRCAPHACTI_SIPLFI____BEXANN0</vt:lpstr>
      <vt:lpstr>CRCAPHAUTR___DATEGENE___ANN0</vt:lpstr>
      <vt:lpstr>CRCAPHAUTR___DEFICEXPBEXANN0</vt:lpstr>
      <vt:lpstr>CRCAPHAUTR___EDITEURL___ANN0</vt:lpstr>
      <vt:lpstr>CRCAPHAUTR___EXCEDEXPBEXANN0</vt:lpstr>
      <vt:lpstr>CRCAPHAUTR___JOUROUV_BEXANN0</vt:lpstr>
      <vt:lpstr>CRCAPHAUTR___JOUROUV_CAPANN0</vt:lpstr>
      <vt:lpstr>CRCAPHAUTR___VERSIONL___ANN0</vt:lpstr>
      <vt:lpstr>CRCAPHAUTRG__PROVCP__BEXANN0</vt:lpstr>
      <vt:lpstr>CRCAPHAUTRG__PROVCP__CAPANN0</vt:lpstr>
      <vt:lpstr>CRCAPHAUTRG__PROVCP__CARANM1</vt:lpstr>
      <vt:lpstr>CRCAPHAUTRG__PROVCP__CARANN0</vt:lpstr>
      <vt:lpstr>CRCAPHAUTRG__PROVCP__CNRANN0</vt:lpstr>
      <vt:lpstr>CRCAPHAUTRG__PROVCP__VDMANN0</vt:lpstr>
      <vt:lpstr>CRCAPHCPTEG__10686___CARANM1</vt:lpstr>
      <vt:lpstr>CRCAPHCPTEG__10687___CARANM1</vt:lpstr>
      <vt:lpstr>CRCAPHCPTEG__141_____CARANM1</vt:lpstr>
      <vt:lpstr>CRCAPHCPTEG__142_____CARANM1</vt:lpstr>
      <vt:lpstr>CRCAPHCPTEG__144_____CARANM1</vt:lpstr>
      <vt:lpstr>CRCAPHCPTEG__145_____CARANM1</vt:lpstr>
      <vt:lpstr>CRCAPHCPTEG__146_____CARANM1</vt:lpstr>
      <vt:lpstr>CRCAPHCPTEG__147_____CARANM1</vt:lpstr>
      <vt:lpstr>CRCAPHCPTEG__148_____CARANM1</vt:lpstr>
      <vt:lpstr>CRCAPHCPTEG__14861___CARANM1</vt:lpstr>
      <vt:lpstr>CRCAPHCPTEG__14862___CARANM1</vt:lpstr>
      <vt:lpstr>CRCAPHCPTEG__151_____CARANM1</vt:lpstr>
      <vt:lpstr>CRCAPHCPTEG__152_____CARANM1</vt:lpstr>
      <vt:lpstr>CRCAPHCPTEG__153_____CARANM1</vt:lpstr>
      <vt:lpstr>CRCAPHCPTEG__155_____CARANM1</vt:lpstr>
      <vt:lpstr>CRCAPHCPTEG__157_____CARANM1</vt:lpstr>
      <vt:lpstr>CRCAPHCPTEG__158_____CARANM1</vt:lpstr>
      <vt:lpstr>CRCAPHCPTEG__194_____CARANM1</vt:lpstr>
      <vt:lpstr>CRCAPHCPTEG__195_____CARANM1</vt:lpstr>
      <vt:lpstr>CRCAPHCPTEG__197_____CARANM1</vt:lpstr>
      <vt:lpstr>CRCAPHCPTEG__2801____CARANM1</vt:lpstr>
      <vt:lpstr>CRCAPHCPTEG__2803____CARANM1</vt:lpstr>
      <vt:lpstr>CRCAPHCPTEG__2805____CARANM1</vt:lpstr>
      <vt:lpstr>CRCAPHCPTEG__2806____CARANM1</vt:lpstr>
      <vt:lpstr>CRCAPHCPTEG__2807____CARANM1</vt:lpstr>
      <vt:lpstr>CRCAPHCPTEG__2808____CARANM1</vt:lpstr>
      <vt:lpstr>CRCAPHCPTEG__2811____CARANM1</vt:lpstr>
      <vt:lpstr>CRCAPHCPTEG__2812____CARANM1</vt:lpstr>
      <vt:lpstr>CRCAPHCPTEG__2813____CARANM1</vt:lpstr>
      <vt:lpstr>CRCAPHCPTEG__2814____CARANM1</vt:lpstr>
      <vt:lpstr>CRCAPHCPTEG__2815____CARANM1</vt:lpstr>
      <vt:lpstr>CRCAPHCPTEG__2818____CARANM1</vt:lpstr>
      <vt:lpstr>CRCAPHCPTEG__2818B___CARANM1</vt:lpstr>
      <vt:lpstr>CRCAPHCPTEG__2818I___CARANM1</vt:lpstr>
      <vt:lpstr>CRCAPHCPTEG__2818T___CARANM1</vt:lpstr>
      <vt:lpstr>CRCAPHCPTEG__282_____CARANM1</vt:lpstr>
      <vt:lpstr>CRCAPHCPTEG__29______CARANM1</vt:lpstr>
      <vt:lpstr>CRCAPHCPTEG__39______CARANM1</vt:lpstr>
      <vt:lpstr>CRCAPHCPTEG__49______CARANM1</vt:lpstr>
      <vt:lpstr>CRCAPHCPTEG__59______CARANM1</vt:lpstr>
      <vt:lpstr>CRCAPHCPTEG__601_____BEXANN0</vt:lpstr>
      <vt:lpstr>CRCAPHCPTEG__601_____CAPANN0</vt:lpstr>
      <vt:lpstr>CRCAPHCPTEG__601_____CARANM1</vt:lpstr>
      <vt:lpstr>CRCAPHCPTEG__601_____CARANN0</vt:lpstr>
      <vt:lpstr>CRCAPHCPTEG__601_____CNRANN0</vt:lpstr>
      <vt:lpstr>CRCAPHCPTEG__601_____VDMANN0</vt:lpstr>
      <vt:lpstr>CRCAPHCPTEG__602_____BEXANN0</vt:lpstr>
      <vt:lpstr>CRCAPHCPTEG__602_____CAPANN0</vt:lpstr>
      <vt:lpstr>CRCAPHCPTEG__602_____CARANM1</vt:lpstr>
      <vt:lpstr>CRCAPHCPTEG__602_____CARANN0</vt:lpstr>
      <vt:lpstr>CRCAPHCPTEG__602_____CNRANN0</vt:lpstr>
      <vt:lpstr>CRCAPHCPTEG__602_____VDMANN0</vt:lpstr>
      <vt:lpstr>CRCAPHCPTEG__603_____BEXANN0</vt:lpstr>
      <vt:lpstr>CRCAPHCPTEG__603_____CAPANN0</vt:lpstr>
      <vt:lpstr>CRCAPHCPTEG__603_____CARANM1</vt:lpstr>
      <vt:lpstr>CRCAPHCPTEG__603_____CARANN0</vt:lpstr>
      <vt:lpstr>CRCAPHCPTEG__603_____CNRANN0</vt:lpstr>
      <vt:lpstr>CRCAPHCPTEG__603_____VDMANN0</vt:lpstr>
      <vt:lpstr>CRCAPHCPTEG__603P____BEXANN0</vt:lpstr>
      <vt:lpstr>CRCAPHCPTEG__603P____CAPANN0</vt:lpstr>
      <vt:lpstr>CRCAPHCPTEG__603P____CARANM1</vt:lpstr>
      <vt:lpstr>CRCAPHCPTEG__603P____CARANN0</vt:lpstr>
      <vt:lpstr>CRCAPHCPTEG__603P____VDMANN0</vt:lpstr>
      <vt:lpstr>CRCAPHCPTEG__606_____BEXANN0</vt:lpstr>
      <vt:lpstr>CRCAPHCPTEG__606_____CAPANN0</vt:lpstr>
      <vt:lpstr>CRCAPHCPTEG__606_____CARANM1</vt:lpstr>
      <vt:lpstr>CRCAPHCPTEG__606_____CARANN0</vt:lpstr>
      <vt:lpstr>CRCAPHCPTEG__606_____CNRANN0</vt:lpstr>
      <vt:lpstr>CRCAPHCPTEG__606_____VDMANN0</vt:lpstr>
      <vt:lpstr>CRCAPHCPTEG__607_____BEXANN0</vt:lpstr>
      <vt:lpstr>CRCAPHCPTEG__607_____CAPANN0</vt:lpstr>
      <vt:lpstr>CRCAPHCPTEG__607_____CARANM1</vt:lpstr>
      <vt:lpstr>CRCAPHCPTEG__607_____CARANN0</vt:lpstr>
      <vt:lpstr>CRCAPHCPTEG__607_____CNRANN0</vt:lpstr>
      <vt:lpstr>CRCAPHCPTEG__607_____VDMANN0</vt:lpstr>
      <vt:lpstr>CRCAPHCPTEG__609_____BEXANN0</vt:lpstr>
      <vt:lpstr>CRCAPHCPTEG__609_____CAPANN0</vt:lpstr>
      <vt:lpstr>CRCAPHCPTEG__609_____CARANM1</vt:lpstr>
      <vt:lpstr>CRCAPHCPTEG__609_____CARANN0</vt:lpstr>
      <vt:lpstr>CRCAPHCPTEG__609_____VDMANN0</vt:lpstr>
      <vt:lpstr>CRCAPHCPTEG__6111____BEXANN0</vt:lpstr>
      <vt:lpstr>CRCAPHCPTEG__6111____CAPANN0</vt:lpstr>
      <vt:lpstr>CRCAPHCPTEG__6111____CARANM1</vt:lpstr>
      <vt:lpstr>CRCAPHCPTEG__6111____CARANN0</vt:lpstr>
      <vt:lpstr>CRCAPHCPTEG__6111____CNRANN0</vt:lpstr>
      <vt:lpstr>CRCAPHCPTEG__6111____VDMANN0</vt:lpstr>
      <vt:lpstr>CRCAPHCPTEG__6112____BEXANN0</vt:lpstr>
      <vt:lpstr>CRCAPHCPTEG__6112____CAPANN0</vt:lpstr>
      <vt:lpstr>CRCAPHCPTEG__6112____CARANM1</vt:lpstr>
      <vt:lpstr>CRCAPHCPTEG__6112____CARANN0</vt:lpstr>
      <vt:lpstr>CRCAPHCPTEG__6112____CNRANN0</vt:lpstr>
      <vt:lpstr>CRCAPHCPTEG__6112____VDMANN0</vt:lpstr>
      <vt:lpstr>CRCAPHCPTEG__6118____BEXANN0</vt:lpstr>
      <vt:lpstr>CRCAPHCPTEG__6118____CAPANN0</vt:lpstr>
      <vt:lpstr>CRCAPHCPTEG__6118____CARANM1</vt:lpstr>
      <vt:lpstr>CRCAPHCPTEG__6118____CARANN0</vt:lpstr>
      <vt:lpstr>CRCAPHCPTEG__6118____CNRANN0</vt:lpstr>
      <vt:lpstr>CRCAPHCPTEG__6118____VDMANN0</vt:lpstr>
      <vt:lpstr>CRCAPHCPTEG__612_____BEXANN0</vt:lpstr>
      <vt:lpstr>CRCAPHCPTEG__612_____CAPANN0</vt:lpstr>
      <vt:lpstr>CRCAPHCPTEG__612_____CARANM1</vt:lpstr>
      <vt:lpstr>CRCAPHCPTEG__612_____CARANN0</vt:lpstr>
      <vt:lpstr>CRCAPHCPTEG__612_____CNRANN0</vt:lpstr>
      <vt:lpstr>CRCAPHCPTEG__612_____VDMANN0</vt:lpstr>
      <vt:lpstr>CRCAPHCPTEG__6132____BEXANN0</vt:lpstr>
      <vt:lpstr>CRCAPHCPTEG__6132____CAPANN0</vt:lpstr>
      <vt:lpstr>CRCAPHCPTEG__6132____CARANM1</vt:lpstr>
      <vt:lpstr>CRCAPHCPTEG__6132____CARANN0</vt:lpstr>
      <vt:lpstr>CRCAPHCPTEG__6132____CNRANN0</vt:lpstr>
      <vt:lpstr>CRCAPHCPTEG__6132____VDMANN0</vt:lpstr>
      <vt:lpstr>CRCAPHCPTEG__6135____BEXANN0</vt:lpstr>
      <vt:lpstr>CRCAPHCPTEG__6135____CAPANN0</vt:lpstr>
      <vt:lpstr>CRCAPHCPTEG__6135____CARANM1</vt:lpstr>
      <vt:lpstr>CRCAPHCPTEG__6135____CARANN0</vt:lpstr>
      <vt:lpstr>CRCAPHCPTEG__6135____CNRANN0</vt:lpstr>
      <vt:lpstr>CRCAPHCPTEG__6135____VDMANN0</vt:lpstr>
      <vt:lpstr>CRCAPHCPTEG__614_____BEXANN0</vt:lpstr>
      <vt:lpstr>CRCAPHCPTEG__614_____CAPANN0</vt:lpstr>
      <vt:lpstr>CRCAPHCPTEG__614_____CARANM1</vt:lpstr>
      <vt:lpstr>CRCAPHCPTEG__614_____CARANN0</vt:lpstr>
      <vt:lpstr>CRCAPHCPTEG__614_____CNRANN0</vt:lpstr>
      <vt:lpstr>CRCAPHCPTEG__614_____VDMANN0</vt:lpstr>
      <vt:lpstr>CRCAPHCPTEG__6152____BEXANN0</vt:lpstr>
      <vt:lpstr>CRCAPHCPTEG__6152____CAPANN0</vt:lpstr>
      <vt:lpstr>CRCAPHCPTEG__6152____CARANM1</vt:lpstr>
      <vt:lpstr>CRCAPHCPTEG__6152____CARANN0</vt:lpstr>
      <vt:lpstr>CRCAPHCPTEG__6152____CNRANN0</vt:lpstr>
      <vt:lpstr>CRCAPHCPTEG__6152____VDMANN0</vt:lpstr>
      <vt:lpstr>CRCAPHCPTEG__6155____BEXANN0</vt:lpstr>
      <vt:lpstr>CRCAPHCPTEG__6155____CAPANN0</vt:lpstr>
      <vt:lpstr>CRCAPHCPTEG__6155____CARANM1</vt:lpstr>
      <vt:lpstr>CRCAPHCPTEG__6155____CARANN0</vt:lpstr>
      <vt:lpstr>CRCAPHCPTEG__6155____CNRANN0</vt:lpstr>
      <vt:lpstr>CRCAPHCPTEG__6155____VDMANN0</vt:lpstr>
      <vt:lpstr>CRCAPHCPTEG__6156____BEXANN0</vt:lpstr>
      <vt:lpstr>CRCAPHCPTEG__6156____CAPANN0</vt:lpstr>
      <vt:lpstr>CRCAPHCPTEG__6156____CARANM1</vt:lpstr>
      <vt:lpstr>CRCAPHCPTEG__6156____CARANN0</vt:lpstr>
      <vt:lpstr>CRCAPHCPTEG__6156____CNRANN0</vt:lpstr>
      <vt:lpstr>CRCAPHCPTEG__6156____VDMANN0</vt:lpstr>
      <vt:lpstr>CRCAPHCPTEG__616_____BEXANN0</vt:lpstr>
      <vt:lpstr>CRCAPHCPTEG__616_____CAPANN0</vt:lpstr>
      <vt:lpstr>CRCAPHCPTEG__616_____CARANM1</vt:lpstr>
      <vt:lpstr>CRCAPHCPTEG__616_____CARANN0</vt:lpstr>
      <vt:lpstr>CRCAPHCPTEG__616_____CNRANN0</vt:lpstr>
      <vt:lpstr>CRCAPHCPTEG__616_____VDMANN0</vt:lpstr>
      <vt:lpstr>CRCAPHCPTEG__617_____BEXANN0</vt:lpstr>
      <vt:lpstr>CRCAPHCPTEG__617_____CAPANN0</vt:lpstr>
      <vt:lpstr>CRCAPHCPTEG__617_____CARANM1</vt:lpstr>
      <vt:lpstr>CRCAPHCPTEG__617_____CARANN0</vt:lpstr>
      <vt:lpstr>CRCAPHCPTEG__617_____CNRANN0</vt:lpstr>
      <vt:lpstr>CRCAPHCPTEG__617_____VDMANN0</vt:lpstr>
      <vt:lpstr>CRCAPHCPTEG__618_____BEXANN0</vt:lpstr>
      <vt:lpstr>CRCAPHCPTEG__618_____CAPANN0</vt:lpstr>
      <vt:lpstr>CRCAPHCPTEG__618_____CARANM1</vt:lpstr>
      <vt:lpstr>CRCAPHCPTEG__618_____CARANN0</vt:lpstr>
      <vt:lpstr>CRCAPHCPTEG__618_____CNRANN0</vt:lpstr>
      <vt:lpstr>CRCAPHCPTEG__618_____VDMANN0</vt:lpstr>
      <vt:lpstr>CRCAPHCPTEG__619_____BEXANN0</vt:lpstr>
      <vt:lpstr>CRCAPHCPTEG__619_____CAPANN0</vt:lpstr>
      <vt:lpstr>CRCAPHCPTEG__619_____CARANM1</vt:lpstr>
      <vt:lpstr>CRCAPHCPTEG__619_____CARANN0</vt:lpstr>
      <vt:lpstr>CRCAPHCPTEG__619_____VDMANN0</vt:lpstr>
      <vt:lpstr>CRCAPHCPTEG__621_____BEXANN0</vt:lpstr>
      <vt:lpstr>CRCAPHCPTEG__621_____CAPANN0</vt:lpstr>
      <vt:lpstr>CRCAPHCPTEG__621_____CARANM1</vt:lpstr>
      <vt:lpstr>CRCAPHCPTEG__621_____CARANN0</vt:lpstr>
      <vt:lpstr>CRCAPHCPTEG__621_____CNRANN0</vt:lpstr>
      <vt:lpstr>CRCAPHCPTEG__621_____VDMANN0</vt:lpstr>
      <vt:lpstr>CRCAPHCPTEG__622_____BEXANN0</vt:lpstr>
      <vt:lpstr>CRCAPHCPTEG__622_____CAPANN0</vt:lpstr>
      <vt:lpstr>CRCAPHCPTEG__622_____CARANM1</vt:lpstr>
      <vt:lpstr>CRCAPHCPTEG__622_____CARANN0</vt:lpstr>
      <vt:lpstr>CRCAPHCPTEG__622_____CNRANN0</vt:lpstr>
      <vt:lpstr>CRCAPHCPTEG__622_____VDMANN0</vt:lpstr>
      <vt:lpstr>CRCAPHCPTEG__623_____BEXANN0</vt:lpstr>
      <vt:lpstr>CRCAPHCPTEG__623_____CAPANN0</vt:lpstr>
      <vt:lpstr>CRCAPHCPTEG__623_____CARANM1</vt:lpstr>
      <vt:lpstr>CRCAPHCPTEG__623_____CARANN0</vt:lpstr>
      <vt:lpstr>CRCAPHCPTEG__623_____CNRANN0</vt:lpstr>
      <vt:lpstr>CRCAPHCPTEG__623_____VDMANN0</vt:lpstr>
      <vt:lpstr>CRCAPHCPTEG__6241____BEXANN0</vt:lpstr>
      <vt:lpstr>CRCAPHCPTEG__6241____CAPANN0</vt:lpstr>
      <vt:lpstr>CRCAPHCPTEG__6241____CARANM1</vt:lpstr>
      <vt:lpstr>CRCAPHCPTEG__6241____CARANN0</vt:lpstr>
      <vt:lpstr>CRCAPHCPTEG__6241____CNRANN0</vt:lpstr>
      <vt:lpstr>CRCAPHCPTEG__6241____VDMANN0</vt:lpstr>
      <vt:lpstr>CRCAPHCPTEG__6242____BEXANN0</vt:lpstr>
      <vt:lpstr>CRCAPHCPTEG__6242____CAPANN0</vt:lpstr>
      <vt:lpstr>CRCAPHCPTEG__6242____CARANM1</vt:lpstr>
      <vt:lpstr>CRCAPHCPTEG__6242____CARANN0</vt:lpstr>
      <vt:lpstr>CRCAPHCPTEG__6242____CNRANN0</vt:lpstr>
      <vt:lpstr>CRCAPHCPTEG__6242____VDMANN0</vt:lpstr>
      <vt:lpstr>CRCAPHCPTEG__6247____BEXANN0</vt:lpstr>
      <vt:lpstr>CRCAPHCPTEG__6247____CAPANN0</vt:lpstr>
      <vt:lpstr>CRCAPHCPTEG__6247____CARANM1</vt:lpstr>
      <vt:lpstr>CRCAPHCPTEG__6247____CARANN0</vt:lpstr>
      <vt:lpstr>CRCAPHCPTEG__6247____CNRANN0</vt:lpstr>
      <vt:lpstr>CRCAPHCPTEG__6247____VDMANN0</vt:lpstr>
      <vt:lpstr>CRCAPHCPTEG__6248____BEXANN0</vt:lpstr>
      <vt:lpstr>CRCAPHCPTEG__6248____CAPANN0</vt:lpstr>
      <vt:lpstr>CRCAPHCPTEG__6248____CARANM1</vt:lpstr>
      <vt:lpstr>CRCAPHCPTEG__6248____CARANN0</vt:lpstr>
      <vt:lpstr>CRCAPHCPTEG__6248____CNRANN0</vt:lpstr>
      <vt:lpstr>CRCAPHCPTEG__6248____VDMANN0</vt:lpstr>
      <vt:lpstr>CRCAPHCPTEG__625_____BEXANN0</vt:lpstr>
      <vt:lpstr>CRCAPHCPTEG__625_____CAPANN0</vt:lpstr>
      <vt:lpstr>CRCAPHCPTEG__625_____CARANM1</vt:lpstr>
      <vt:lpstr>CRCAPHCPTEG__625_____CARANN0</vt:lpstr>
      <vt:lpstr>CRCAPHCPTEG__625_____CNRANN0</vt:lpstr>
      <vt:lpstr>CRCAPHCPTEG__625_____VDMANN0</vt:lpstr>
      <vt:lpstr>CRCAPHCPTEG__626_____BEXANN0</vt:lpstr>
      <vt:lpstr>CRCAPHCPTEG__626_____CAPANN0</vt:lpstr>
      <vt:lpstr>CRCAPHCPTEG__626_____CARANM1</vt:lpstr>
      <vt:lpstr>CRCAPHCPTEG__626_____CARANN0</vt:lpstr>
      <vt:lpstr>CRCAPHCPTEG__626_____CNRANN0</vt:lpstr>
      <vt:lpstr>CRCAPHCPTEG__626_____VDMANN0</vt:lpstr>
      <vt:lpstr>CRCAPHCPTEG__627_____BEXANN0</vt:lpstr>
      <vt:lpstr>CRCAPHCPTEG__627_____CAPANN0</vt:lpstr>
      <vt:lpstr>CRCAPHCPTEG__627_____CARANM1</vt:lpstr>
      <vt:lpstr>CRCAPHCPTEG__627_____CARANN0</vt:lpstr>
      <vt:lpstr>CRCAPHCPTEG__627_____CNRANN0</vt:lpstr>
      <vt:lpstr>CRCAPHCPTEG__627_____VDMANN0</vt:lpstr>
      <vt:lpstr>CRCAPHCPTEG__6281____BEXANN0</vt:lpstr>
      <vt:lpstr>CRCAPHCPTEG__6281____CAPANN0</vt:lpstr>
      <vt:lpstr>CRCAPHCPTEG__6281____CARANM1</vt:lpstr>
      <vt:lpstr>CRCAPHCPTEG__6281____CARANN0</vt:lpstr>
      <vt:lpstr>CRCAPHCPTEG__6281____CNRANN0</vt:lpstr>
      <vt:lpstr>CRCAPHCPTEG__6281____VDMANN0</vt:lpstr>
      <vt:lpstr>CRCAPHCPTEG__6282____BEXANN0</vt:lpstr>
      <vt:lpstr>CRCAPHCPTEG__6282____CAPANN0</vt:lpstr>
      <vt:lpstr>CRCAPHCPTEG__6282____CARANM1</vt:lpstr>
      <vt:lpstr>CRCAPHCPTEG__6282____CARANN0</vt:lpstr>
      <vt:lpstr>CRCAPHCPTEG__6282____CNRANN0</vt:lpstr>
      <vt:lpstr>CRCAPHCPTEG__6282____VDMANN0</vt:lpstr>
      <vt:lpstr>CRCAPHCPTEG__6283____BEXANN0</vt:lpstr>
      <vt:lpstr>CRCAPHCPTEG__6283____CAPANN0</vt:lpstr>
      <vt:lpstr>CRCAPHCPTEG__6283____CARANM1</vt:lpstr>
      <vt:lpstr>CRCAPHCPTEG__6283____CARANN0</vt:lpstr>
      <vt:lpstr>CRCAPHCPTEG__6283____CNRANN0</vt:lpstr>
      <vt:lpstr>CRCAPHCPTEG__6283____VDMANN0</vt:lpstr>
      <vt:lpstr>CRCAPHCPTEG__6284____BEXANN0</vt:lpstr>
      <vt:lpstr>CRCAPHCPTEG__6284____CAPANN0</vt:lpstr>
      <vt:lpstr>CRCAPHCPTEG__6284____CARANM1</vt:lpstr>
      <vt:lpstr>CRCAPHCPTEG__6284____CARANN0</vt:lpstr>
      <vt:lpstr>CRCAPHCPTEG__6284____CNRANN0</vt:lpstr>
      <vt:lpstr>CRCAPHCPTEG__6284____VDMANN0</vt:lpstr>
      <vt:lpstr>CRCAPHCPTEG__6287____BEXANN0</vt:lpstr>
      <vt:lpstr>CRCAPHCPTEG__6287____CAPANN0</vt:lpstr>
      <vt:lpstr>CRCAPHCPTEG__6287____CARANM1</vt:lpstr>
      <vt:lpstr>CRCAPHCPTEG__6287____CARANN0</vt:lpstr>
      <vt:lpstr>CRCAPHCPTEG__6287____CNRANN0</vt:lpstr>
      <vt:lpstr>CRCAPHCPTEG__6287____VDMANN0</vt:lpstr>
      <vt:lpstr>CRCAPHCPTEG__6288____BEXANN0</vt:lpstr>
      <vt:lpstr>CRCAPHCPTEG__6288____CAPANN0</vt:lpstr>
      <vt:lpstr>CRCAPHCPTEG__6288____CARANM1</vt:lpstr>
      <vt:lpstr>CRCAPHCPTEG__6288____CARANN0</vt:lpstr>
      <vt:lpstr>CRCAPHCPTEG__6288____CNRANN0</vt:lpstr>
      <vt:lpstr>CRCAPHCPTEG__6288____VDMANN0</vt:lpstr>
      <vt:lpstr>CRCAPHCPTEG__629_____BEXANN0</vt:lpstr>
      <vt:lpstr>CRCAPHCPTEG__629_____CAPANN0</vt:lpstr>
      <vt:lpstr>CRCAPHCPTEG__629_____CARANM1</vt:lpstr>
      <vt:lpstr>CRCAPHCPTEG__629_____CARANN0</vt:lpstr>
      <vt:lpstr>CRCAPHCPTEG__629_____VDMANN0</vt:lpstr>
      <vt:lpstr>CRCAPHCPTEG__631_____BEXANN0</vt:lpstr>
      <vt:lpstr>CRCAPHCPTEG__631_____CAPANN0</vt:lpstr>
      <vt:lpstr>CRCAPHCPTEG__631_____CARANM1</vt:lpstr>
      <vt:lpstr>CRCAPHCPTEG__631_____CARANN0</vt:lpstr>
      <vt:lpstr>CRCAPHCPTEG__631_____CNRANN0</vt:lpstr>
      <vt:lpstr>CRCAPHCPTEG__631_____VDMANN0</vt:lpstr>
      <vt:lpstr>CRCAPHCPTEG__633_____BEXANN0</vt:lpstr>
      <vt:lpstr>CRCAPHCPTEG__633_____CAPANN0</vt:lpstr>
      <vt:lpstr>CRCAPHCPTEG__633_____CARANM1</vt:lpstr>
      <vt:lpstr>CRCAPHCPTEG__633_____CARANN0</vt:lpstr>
      <vt:lpstr>CRCAPHCPTEG__633_____CNRANN0</vt:lpstr>
      <vt:lpstr>CRCAPHCPTEG__633_____VDMANN0</vt:lpstr>
      <vt:lpstr>CRCAPHCPTEG__635_____BEXANN0</vt:lpstr>
      <vt:lpstr>CRCAPHCPTEG__635_____CAPANN0</vt:lpstr>
      <vt:lpstr>CRCAPHCPTEG__635_____CARANM1</vt:lpstr>
      <vt:lpstr>CRCAPHCPTEG__635_____CARANN0</vt:lpstr>
      <vt:lpstr>CRCAPHCPTEG__635_____CNRANN0</vt:lpstr>
      <vt:lpstr>CRCAPHCPTEG__635_____VDMANN0</vt:lpstr>
      <vt:lpstr>CRCAPHCPTEG__637_____BEXANN0</vt:lpstr>
      <vt:lpstr>CRCAPHCPTEG__637_____CAPANN0</vt:lpstr>
      <vt:lpstr>CRCAPHCPTEG__637_____CARANM1</vt:lpstr>
      <vt:lpstr>CRCAPHCPTEG__637_____CARANN0</vt:lpstr>
      <vt:lpstr>CRCAPHCPTEG__637_____CNRANN0</vt:lpstr>
      <vt:lpstr>CRCAPHCPTEG__637_____VDMANN0</vt:lpstr>
      <vt:lpstr>CRCAPHCPTEG__641_____BEXANN0</vt:lpstr>
      <vt:lpstr>CRCAPHCPTEG__641_____CAPANN0</vt:lpstr>
      <vt:lpstr>CRCAPHCPTEG__641_____CARANM1</vt:lpstr>
      <vt:lpstr>CRCAPHCPTEG__641_____CARANN0</vt:lpstr>
      <vt:lpstr>CRCAPHCPTEG__641_____CNRANN0</vt:lpstr>
      <vt:lpstr>CRCAPHCPTEG__641_____VDMANN0</vt:lpstr>
      <vt:lpstr>CRCAPHCPTEG__6419____BEXANN0</vt:lpstr>
      <vt:lpstr>CRCAPHCPTEG__6419____CAPANN0</vt:lpstr>
      <vt:lpstr>CRCAPHCPTEG__6419____CARANM1</vt:lpstr>
      <vt:lpstr>CRCAPHCPTEG__6419____CARANN0</vt:lpstr>
      <vt:lpstr>CRCAPHCPTEG__6419____VDMANN0</vt:lpstr>
      <vt:lpstr>CRCAPHCPTEG__642_____BEXANN0</vt:lpstr>
      <vt:lpstr>CRCAPHCPTEG__642_____CAPANN0</vt:lpstr>
      <vt:lpstr>CRCAPHCPTEG__642_____CARANM1</vt:lpstr>
      <vt:lpstr>CRCAPHCPTEG__642_____CARANN0</vt:lpstr>
      <vt:lpstr>CRCAPHCPTEG__642_____CNRANN0</vt:lpstr>
      <vt:lpstr>CRCAPHCPTEG__642_____VDMANN0</vt:lpstr>
      <vt:lpstr>CRCAPHCPTEG__6429____BEXANN0</vt:lpstr>
      <vt:lpstr>CRCAPHCPTEG__6429____CAPANN0</vt:lpstr>
      <vt:lpstr>CRCAPHCPTEG__6429____CARANM1</vt:lpstr>
      <vt:lpstr>CRCAPHCPTEG__6429____CARANN0</vt:lpstr>
      <vt:lpstr>CRCAPHCPTEG__6429____VDMANN0</vt:lpstr>
      <vt:lpstr>CRCAPHCPTEG__643_____BEXANN0</vt:lpstr>
      <vt:lpstr>CRCAPHCPTEG__643_____CAPANN0</vt:lpstr>
      <vt:lpstr>CRCAPHCPTEG__643_____CARANM1</vt:lpstr>
      <vt:lpstr>CRCAPHCPTEG__643_____CARANN0</vt:lpstr>
      <vt:lpstr>CRCAPHCPTEG__643_____CNRANN0</vt:lpstr>
      <vt:lpstr>CRCAPHCPTEG__643_____VDMANN0</vt:lpstr>
      <vt:lpstr>CRCAPHCPTEG__6439____BEXANN0</vt:lpstr>
      <vt:lpstr>CRCAPHCPTEG__6439____CAPANN0</vt:lpstr>
      <vt:lpstr>CRCAPHCPTEG__6439____CARANM1</vt:lpstr>
      <vt:lpstr>CRCAPHCPTEG__6439____CARANN0</vt:lpstr>
      <vt:lpstr>CRCAPHCPTEG__6439____VDMANN0</vt:lpstr>
      <vt:lpstr>CRCAPHCPTEG__645_____BEXANN0</vt:lpstr>
      <vt:lpstr>CRCAPHCPTEG__645_____CAPANN0</vt:lpstr>
      <vt:lpstr>CRCAPHCPTEG__645_____CARANM1</vt:lpstr>
      <vt:lpstr>CRCAPHCPTEG__645_____CARANN0</vt:lpstr>
      <vt:lpstr>CRCAPHCPTEG__645_____CNRANN0</vt:lpstr>
      <vt:lpstr>CRCAPHCPTEG__645_____VDMANN0</vt:lpstr>
      <vt:lpstr>CRCAPHCPTEG__6459____BEXANN0</vt:lpstr>
      <vt:lpstr>CRCAPHCPTEG__6459____CAPANN0</vt:lpstr>
      <vt:lpstr>CRCAPHCPTEG__6459____CARANM1</vt:lpstr>
      <vt:lpstr>CRCAPHCPTEG__6459____CARANN0</vt:lpstr>
      <vt:lpstr>CRCAPHCPTEG__6459____VDMANN0</vt:lpstr>
      <vt:lpstr>CRCAPHCPTEG__646_____BEXANN0</vt:lpstr>
      <vt:lpstr>CRCAPHCPTEG__646_____CAPANN0</vt:lpstr>
      <vt:lpstr>CRCAPHCPTEG__646_____CARANM1</vt:lpstr>
      <vt:lpstr>CRCAPHCPTEG__646_____CARANN0</vt:lpstr>
      <vt:lpstr>CRCAPHCPTEG__646_____CNRANN0</vt:lpstr>
      <vt:lpstr>CRCAPHCPTEG__646_____VDMANN0</vt:lpstr>
      <vt:lpstr>CRCAPHCPTEG__647_____BEXANN0</vt:lpstr>
      <vt:lpstr>CRCAPHCPTEG__647_____CAPANN0</vt:lpstr>
      <vt:lpstr>CRCAPHCPTEG__647_____CARANM1</vt:lpstr>
      <vt:lpstr>CRCAPHCPTEG__647_____CARANN0</vt:lpstr>
      <vt:lpstr>CRCAPHCPTEG__647_____CNRANN0</vt:lpstr>
      <vt:lpstr>CRCAPHCPTEG__647_____VDMANN0</vt:lpstr>
      <vt:lpstr>CRCAPHCPTEG__648_____BEXANN0</vt:lpstr>
      <vt:lpstr>CRCAPHCPTEG__648_____CAPANN0</vt:lpstr>
      <vt:lpstr>CRCAPHCPTEG__648_____CARANM1</vt:lpstr>
      <vt:lpstr>CRCAPHCPTEG__648_____CARANN0</vt:lpstr>
      <vt:lpstr>CRCAPHCPTEG__648_____CNRANN0</vt:lpstr>
      <vt:lpstr>CRCAPHCPTEG__648_____VDMANN0</vt:lpstr>
      <vt:lpstr>CRCAPHCPTEG__6489____BEXANN0</vt:lpstr>
      <vt:lpstr>CRCAPHCPTEG__6489____CAPANN0</vt:lpstr>
      <vt:lpstr>CRCAPHCPTEG__6489____CARANM1</vt:lpstr>
      <vt:lpstr>CRCAPHCPTEG__6489____CARANN0</vt:lpstr>
      <vt:lpstr>CRCAPHCPTEG__6489____VDMANN0</vt:lpstr>
      <vt:lpstr>CRCAPHCPTEG__651_____BEXANN0</vt:lpstr>
      <vt:lpstr>CRCAPHCPTEG__651_____CAPANN0</vt:lpstr>
      <vt:lpstr>CRCAPHCPTEG__651_____CARANM1</vt:lpstr>
      <vt:lpstr>CRCAPHCPTEG__651_____CARANN0</vt:lpstr>
      <vt:lpstr>CRCAPHCPTEG__651_____CNRANN0</vt:lpstr>
      <vt:lpstr>CRCAPHCPTEG__651_____VDMANN0</vt:lpstr>
      <vt:lpstr>CRCAPHCPTEG__654_____BEXANN0</vt:lpstr>
      <vt:lpstr>CRCAPHCPTEG__654_____CAPANN0</vt:lpstr>
      <vt:lpstr>CRCAPHCPTEG__654_____CARANM1</vt:lpstr>
      <vt:lpstr>CRCAPHCPTEG__654_____CARANN0</vt:lpstr>
      <vt:lpstr>CRCAPHCPTEG__654_____CNRANN0</vt:lpstr>
      <vt:lpstr>CRCAPHCPTEG__654_____VDMANN0</vt:lpstr>
      <vt:lpstr>CRCAPHCPTEG__655_____BEXANN0</vt:lpstr>
      <vt:lpstr>CRCAPHCPTEG__655_____CAPANN0</vt:lpstr>
      <vt:lpstr>CRCAPHCPTEG__655_____CARANM1</vt:lpstr>
      <vt:lpstr>CRCAPHCPTEG__655_____CARANN0</vt:lpstr>
      <vt:lpstr>CRCAPHCPTEG__655_____CNRANN0</vt:lpstr>
      <vt:lpstr>CRCAPHCPTEG__655_____VDMANN0</vt:lpstr>
      <vt:lpstr>CRCAPHCPTEG__657_____BEXANN0</vt:lpstr>
      <vt:lpstr>CRCAPHCPTEG__657_____CAPANN0</vt:lpstr>
      <vt:lpstr>CRCAPHCPTEG__657_____CARANM1</vt:lpstr>
      <vt:lpstr>CRCAPHCPTEG__657_____CARANN0</vt:lpstr>
      <vt:lpstr>CRCAPHCPTEG__657_____CNRANN0</vt:lpstr>
      <vt:lpstr>CRCAPHCPTEG__657_____VDMANN0</vt:lpstr>
      <vt:lpstr>CRCAPHCPTEG__658_____BEXANN0</vt:lpstr>
      <vt:lpstr>CRCAPHCPTEG__658_____CAPANN0</vt:lpstr>
      <vt:lpstr>CRCAPHCPTEG__658_____CARANM1</vt:lpstr>
      <vt:lpstr>CRCAPHCPTEG__658_____CARANN0</vt:lpstr>
      <vt:lpstr>CRCAPHCPTEG__658_____CNRANN0</vt:lpstr>
      <vt:lpstr>CRCAPHCPTEG__658_____VDMANN0</vt:lpstr>
      <vt:lpstr>CRCAPHCPTEG__66______BEXANN0</vt:lpstr>
      <vt:lpstr>CRCAPHCPTEG__66______CAPANN0</vt:lpstr>
      <vt:lpstr>CRCAPHCPTEG__66______CARANM1</vt:lpstr>
      <vt:lpstr>CRCAPHCPTEG__66______CARANN0</vt:lpstr>
      <vt:lpstr>CRCAPHCPTEG__66______CNRANN0</vt:lpstr>
      <vt:lpstr>CRCAPHCPTEG__66______VDMANN0</vt:lpstr>
      <vt:lpstr>CRCAPHCPTEG__6611____BEXANN0</vt:lpstr>
      <vt:lpstr>CRCAPHCPTEG__6611____CAPANN0</vt:lpstr>
      <vt:lpstr>CRCAPHCPTEG__6611____CARANM1</vt:lpstr>
      <vt:lpstr>CRCAPHCPTEG__6611____CARANN0</vt:lpstr>
      <vt:lpstr>CRCAPHCPTEG__6611____VDMANN0</vt:lpstr>
      <vt:lpstr>CRCAPHCPTEG__671_____BEXANN0</vt:lpstr>
      <vt:lpstr>CRCAPHCPTEG__671_____CAPANN0</vt:lpstr>
      <vt:lpstr>CRCAPHCPTEG__671_____CARANM1</vt:lpstr>
      <vt:lpstr>CRCAPHCPTEG__671_____CARANN0</vt:lpstr>
      <vt:lpstr>CRCAPHCPTEG__671_____CNRANN0</vt:lpstr>
      <vt:lpstr>CRCAPHCPTEG__671_____VDMANN0</vt:lpstr>
      <vt:lpstr>CRCAPHCPTEG__673_____BEXANN0</vt:lpstr>
      <vt:lpstr>CRCAPHCPTEG__673_____CAPANN0</vt:lpstr>
      <vt:lpstr>CRCAPHCPTEG__673_____CARANM1</vt:lpstr>
      <vt:lpstr>CRCAPHCPTEG__673_____CARANN0</vt:lpstr>
      <vt:lpstr>CRCAPHCPTEG__673_____CNRANN0</vt:lpstr>
      <vt:lpstr>CRCAPHCPTEG__673_____VDMANN0</vt:lpstr>
      <vt:lpstr>CRCAPHCPTEG__675_____BEXANN0</vt:lpstr>
      <vt:lpstr>CRCAPHCPTEG__675_____CAPANN0</vt:lpstr>
      <vt:lpstr>CRCAPHCPTEG__675_____CARANM1</vt:lpstr>
      <vt:lpstr>CRCAPHCPTEG__675_____CARANN0</vt:lpstr>
      <vt:lpstr>CRCAPHCPTEG__675_____CNRANN0</vt:lpstr>
      <vt:lpstr>CRCAPHCPTEG__675_____VDMANN0</vt:lpstr>
      <vt:lpstr>CRCAPHCPTEG__678_____BEXANN0</vt:lpstr>
      <vt:lpstr>CRCAPHCPTEG__678_____CAPANN0</vt:lpstr>
      <vt:lpstr>CRCAPHCPTEG__678_____CARANM1</vt:lpstr>
      <vt:lpstr>CRCAPHCPTEG__678_____CARANN0</vt:lpstr>
      <vt:lpstr>CRCAPHCPTEG__678_____CNRANN0</vt:lpstr>
      <vt:lpstr>CRCAPHCPTEG__678_____VDMANN0</vt:lpstr>
      <vt:lpstr>CRCAPHCPTEG__6811____BEXANN0</vt:lpstr>
      <vt:lpstr>CRCAPHCPTEG__6811____CAPANN0</vt:lpstr>
      <vt:lpstr>CRCAPHCPTEG__6811____CARANM1</vt:lpstr>
      <vt:lpstr>CRCAPHCPTEG__6811____CARANN0</vt:lpstr>
      <vt:lpstr>CRCAPHCPTEG__6811____CNRANN0</vt:lpstr>
      <vt:lpstr>CRCAPHCPTEG__6811____VDMANN0</vt:lpstr>
      <vt:lpstr>CRCAPHCPTEG__6812____BEXANN0</vt:lpstr>
      <vt:lpstr>CRCAPHCPTEG__6812____CAPANN0</vt:lpstr>
      <vt:lpstr>CRCAPHCPTEG__6812____CARANM1</vt:lpstr>
      <vt:lpstr>CRCAPHCPTEG__6812____CARANN0</vt:lpstr>
      <vt:lpstr>CRCAPHCPTEG__6812____CNRANN0</vt:lpstr>
      <vt:lpstr>CRCAPHCPTEG__6812____VDMANN0</vt:lpstr>
      <vt:lpstr>CRCAPHCPTEG__6815____BEXANN0</vt:lpstr>
      <vt:lpstr>CRCAPHCPTEG__6815____CAPANN0</vt:lpstr>
      <vt:lpstr>CRCAPHCPTEG__6815____CARANM1</vt:lpstr>
      <vt:lpstr>CRCAPHCPTEG__6815____CARANN0</vt:lpstr>
      <vt:lpstr>CRCAPHCPTEG__6815____CNRANN0</vt:lpstr>
      <vt:lpstr>CRCAPHCPTEG__6815____VDMANN0</vt:lpstr>
      <vt:lpstr>CRCAPHCPTEG__6816____BEXANN0</vt:lpstr>
      <vt:lpstr>CRCAPHCPTEG__6816____CAPANN0</vt:lpstr>
      <vt:lpstr>CRCAPHCPTEG__6816____CARANM1</vt:lpstr>
      <vt:lpstr>CRCAPHCPTEG__6816____CARANN0</vt:lpstr>
      <vt:lpstr>CRCAPHCPTEG__6816____CNRANN0</vt:lpstr>
      <vt:lpstr>CRCAPHCPTEG__6816____VDMANN0</vt:lpstr>
      <vt:lpstr>CRCAPHCPTEG__6817____BEXANN0</vt:lpstr>
      <vt:lpstr>CRCAPHCPTEG__6817____CAPANN0</vt:lpstr>
      <vt:lpstr>CRCAPHCPTEG__6817____CARANM1</vt:lpstr>
      <vt:lpstr>CRCAPHCPTEG__6817____CARANN0</vt:lpstr>
      <vt:lpstr>CRCAPHCPTEG__6817____CNRANN0</vt:lpstr>
      <vt:lpstr>CRCAPHCPTEG__6817____VDMANN0</vt:lpstr>
      <vt:lpstr>CRCAPHCPTEG__68173___CAPANN0</vt:lpstr>
      <vt:lpstr>CRCAPHCPTEG__68174___CAPANN0</vt:lpstr>
      <vt:lpstr>CRCAPHCPTEG__686_____BEXANN0</vt:lpstr>
      <vt:lpstr>CRCAPHCPTEG__686_____CAPANN0</vt:lpstr>
      <vt:lpstr>CRCAPHCPTEG__686_____CARANM1</vt:lpstr>
      <vt:lpstr>CRCAPHCPTEG__686_____CARANN0</vt:lpstr>
      <vt:lpstr>CRCAPHCPTEG__686_____CNRANN0</vt:lpstr>
      <vt:lpstr>CRCAPHCPTEG__686_____VDMANN0</vt:lpstr>
      <vt:lpstr>CRCAPHCPTEG__687_____BEXANN0</vt:lpstr>
      <vt:lpstr>CRCAPHCPTEG__687_____CAPANN0</vt:lpstr>
      <vt:lpstr>CRCAPHCPTEG__687_____CARANM1</vt:lpstr>
      <vt:lpstr>CRCAPHCPTEG__687_____CARANN0</vt:lpstr>
      <vt:lpstr>CRCAPHCPTEG__687_____CNRANN0</vt:lpstr>
      <vt:lpstr>CRCAPHCPTEG__687_____VDMANN0</vt:lpstr>
      <vt:lpstr>CRCAPHCPTEG__6871____BEXANN0</vt:lpstr>
      <vt:lpstr>CRCAPHCPTEG__6871____CAPANN0</vt:lpstr>
      <vt:lpstr>CRCAPHCPTEG__6871____CARANM1</vt:lpstr>
      <vt:lpstr>CRCAPHCPTEG__6871____CARANN0</vt:lpstr>
      <vt:lpstr>CRCAPHCPTEG__6871____CNRANN0</vt:lpstr>
      <vt:lpstr>CRCAPHCPTEG__6871____VDMANN0</vt:lpstr>
      <vt:lpstr>CRCAPHCPTEG__68725___BEXANN0</vt:lpstr>
      <vt:lpstr>CRCAPHCPTEG__68725___CAPANN0</vt:lpstr>
      <vt:lpstr>CRCAPHCPTEG__68725___CARANM1</vt:lpstr>
      <vt:lpstr>CRCAPHCPTEG__68725___CARANN0</vt:lpstr>
      <vt:lpstr>CRCAPHCPTEG__68725___CNRANN0</vt:lpstr>
      <vt:lpstr>CRCAPHCPTEG__68725___VDMANN0</vt:lpstr>
      <vt:lpstr>CRCAPHCPTEG__6874____CAPANN0</vt:lpstr>
      <vt:lpstr>CRCAPHCPTEG__68741___BEXANN0</vt:lpstr>
      <vt:lpstr>CRCAPHCPTEG__68741___CAPANN0</vt:lpstr>
      <vt:lpstr>CRCAPHCPTEG__68741___CARANM1</vt:lpstr>
      <vt:lpstr>CRCAPHCPTEG__68741___CARANN0</vt:lpstr>
      <vt:lpstr>CRCAPHCPTEG__68741___CNRANN0</vt:lpstr>
      <vt:lpstr>CRCAPHCPTEG__68741___VDMANN0</vt:lpstr>
      <vt:lpstr>CRCAPHCPTEG__68742___BEXANN0</vt:lpstr>
      <vt:lpstr>CRCAPHCPTEG__68742___CAPANN0</vt:lpstr>
      <vt:lpstr>CRCAPHCPTEG__68742___CARANM1</vt:lpstr>
      <vt:lpstr>CRCAPHCPTEG__68742___CARANN0</vt:lpstr>
      <vt:lpstr>CRCAPHCPTEG__68742___CNRANN0</vt:lpstr>
      <vt:lpstr>CRCAPHCPTEG__68742___VDMANN0</vt:lpstr>
      <vt:lpstr>CRCAPHCPTEG__687461__BEXANN0</vt:lpstr>
      <vt:lpstr>CRCAPHCPTEG__687461__CAPANN0</vt:lpstr>
      <vt:lpstr>CRCAPHCPTEG__687461__CARANM1</vt:lpstr>
      <vt:lpstr>CRCAPHCPTEG__687461__CARANN0</vt:lpstr>
      <vt:lpstr>CRCAPHCPTEG__687461__CNRANN0</vt:lpstr>
      <vt:lpstr>CRCAPHCPTEG__687461__VDMANN0</vt:lpstr>
      <vt:lpstr>CRCAPHCPTEG__687462__BEXANN0</vt:lpstr>
      <vt:lpstr>CRCAPHCPTEG__687462__CAPANN0</vt:lpstr>
      <vt:lpstr>CRCAPHCPTEG__687462__CARANM1</vt:lpstr>
      <vt:lpstr>CRCAPHCPTEG__687462__CARANN0</vt:lpstr>
      <vt:lpstr>CRCAPHCPTEG__687462__CNRANN0</vt:lpstr>
      <vt:lpstr>CRCAPHCPTEG__687462__VDMANN0</vt:lpstr>
      <vt:lpstr>CRCAPHCPTEG__68748___BEXANN0</vt:lpstr>
      <vt:lpstr>CRCAPHCPTEG__68748___CAPANN0</vt:lpstr>
      <vt:lpstr>CRCAPHCPTEG__68748___CARANM1</vt:lpstr>
      <vt:lpstr>CRCAPHCPTEG__68748___CARANN0</vt:lpstr>
      <vt:lpstr>CRCAPHCPTEG__68748___CNRANN0</vt:lpstr>
      <vt:lpstr>CRCAPHCPTEG__68748___VDMANN0</vt:lpstr>
      <vt:lpstr>CRCAPHCPTEG__6876____BEXANN0</vt:lpstr>
      <vt:lpstr>CRCAPHCPTEG__6876____CAPANN0</vt:lpstr>
      <vt:lpstr>CRCAPHCPTEG__6876____CARANM1</vt:lpstr>
      <vt:lpstr>CRCAPHCPTEG__6876____CARANN0</vt:lpstr>
      <vt:lpstr>CRCAPHCPTEG__6876____CNRANN0</vt:lpstr>
      <vt:lpstr>CRCAPHCPTEG__6876____VDMANN0</vt:lpstr>
      <vt:lpstr>CRCAPHCPTEG__689_____BEXANN0</vt:lpstr>
      <vt:lpstr>CRCAPHCPTEG__689_____CAPANN0</vt:lpstr>
      <vt:lpstr>CRCAPHCPTEG__689_____CARANM1</vt:lpstr>
      <vt:lpstr>CRCAPHCPTEG__689_____CARANN0</vt:lpstr>
      <vt:lpstr>CRCAPHCPTEG__689_____CNRANN0</vt:lpstr>
      <vt:lpstr>CRCAPHCPTEG__689_____VDMANN0</vt:lpstr>
      <vt:lpstr>CRCAPHCPTEG__6894____BEXANN0</vt:lpstr>
      <vt:lpstr>CRCAPHCPTEG__6894____CAPANN0</vt:lpstr>
      <vt:lpstr>CRCAPHCPTEG__6894____CARANM1</vt:lpstr>
      <vt:lpstr>CRCAPHCPTEG__6894____CARANN0</vt:lpstr>
      <vt:lpstr>CRCAPHCPTEG__6894____CNRANN0</vt:lpstr>
      <vt:lpstr>CRCAPHCPTEG__6894____VDMANN0</vt:lpstr>
      <vt:lpstr>CRCAPHCPTEG__6895____BEXANN0</vt:lpstr>
      <vt:lpstr>CRCAPHCPTEG__6895____CAPANN0</vt:lpstr>
      <vt:lpstr>CRCAPHCPTEG__6895____CARANM1</vt:lpstr>
      <vt:lpstr>CRCAPHCPTEG__6895____CARANN0</vt:lpstr>
      <vt:lpstr>CRCAPHCPTEG__6895____CNRANN0</vt:lpstr>
      <vt:lpstr>CRCAPHCPTEG__6895____VDMANN0</vt:lpstr>
      <vt:lpstr>CRCAPHCPTEG__6897____BEXANN0</vt:lpstr>
      <vt:lpstr>CRCAPHCPTEG__6897____CAPANN0</vt:lpstr>
      <vt:lpstr>CRCAPHCPTEG__6897____CARANM1</vt:lpstr>
      <vt:lpstr>CRCAPHCPTEG__6897____CARANN0</vt:lpstr>
      <vt:lpstr>CRCAPHCPTEG__6897____CNRANN0</vt:lpstr>
      <vt:lpstr>CRCAPHCPTEG__6897____VDMANN0</vt:lpstr>
      <vt:lpstr>CRCAPHCPTEG__70______BEXANN0</vt:lpstr>
      <vt:lpstr>CRCAPHCPTEG__70______CAPANN0</vt:lpstr>
      <vt:lpstr>CRCAPHCPTEG__70______CARANM1</vt:lpstr>
      <vt:lpstr>CRCAPHCPTEG__70______CARANN0</vt:lpstr>
      <vt:lpstr>CRCAPHCPTEG__70______VDMANN0</vt:lpstr>
      <vt:lpstr>CRCAPHCPTEG__7082____BEXANN0</vt:lpstr>
      <vt:lpstr>CRCAPHCPTEG__7082____CAPANN0</vt:lpstr>
      <vt:lpstr>CRCAPHCPTEG__7082____CARANM1</vt:lpstr>
      <vt:lpstr>CRCAPHCPTEG__7082____CARANN0</vt:lpstr>
      <vt:lpstr>CRCAPHCPTEG__7082____VDMANN0</vt:lpstr>
      <vt:lpstr>CRCAPHCPTEG__70821___BEXANN0</vt:lpstr>
      <vt:lpstr>CRCAPHCPTEG__70821___CAPANN0</vt:lpstr>
      <vt:lpstr>CRCAPHCPTEG__70821___CARANM1</vt:lpstr>
      <vt:lpstr>CRCAPHCPTEG__70821___CARANN0</vt:lpstr>
      <vt:lpstr>CRCAPHCPTEG__70821___VDMANN0</vt:lpstr>
      <vt:lpstr>CRCAPHCPTEG__70822___BEXANN0</vt:lpstr>
      <vt:lpstr>CRCAPHCPTEG__70822___CAPANN0</vt:lpstr>
      <vt:lpstr>CRCAPHCPTEG__70822___CARANM1</vt:lpstr>
      <vt:lpstr>CRCAPHCPTEG__70822___CARANN0</vt:lpstr>
      <vt:lpstr>CRCAPHCPTEG__70822___VDMANN0</vt:lpstr>
      <vt:lpstr>CRCAPHCPTEG__70823___BEXANN0</vt:lpstr>
      <vt:lpstr>CRCAPHCPTEG__70823___CAPANN0</vt:lpstr>
      <vt:lpstr>CRCAPHCPTEG__70823___CARANM1</vt:lpstr>
      <vt:lpstr>CRCAPHCPTEG__70823___CARANN0</vt:lpstr>
      <vt:lpstr>CRCAPHCPTEG__70823___VDMANN0</vt:lpstr>
      <vt:lpstr>CRCAPHCPTEG__70828___BEXANN0</vt:lpstr>
      <vt:lpstr>CRCAPHCPTEG__70828___CAPANN0</vt:lpstr>
      <vt:lpstr>CRCAPHCPTEG__70828___CARANM1</vt:lpstr>
      <vt:lpstr>CRCAPHCPTEG__70828___CARANN0</vt:lpstr>
      <vt:lpstr>CRCAPHCPTEG__70828___VDMANN0</vt:lpstr>
      <vt:lpstr>CRCAPHCPTEG__709_____BEXANN0</vt:lpstr>
      <vt:lpstr>CRCAPHCPTEG__709_____CAPANN0</vt:lpstr>
      <vt:lpstr>CRCAPHCPTEG__709_____CARANM1</vt:lpstr>
      <vt:lpstr>CRCAPHCPTEG__709_____CARANN0</vt:lpstr>
      <vt:lpstr>CRCAPHCPTEG__709_____CNRANN0</vt:lpstr>
      <vt:lpstr>CRCAPHCPTEG__709_____VDMANN0</vt:lpstr>
      <vt:lpstr>CRCAPHCPTEG__71______BEXANN0</vt:lpstr>
      <vt:lpstr>CRCAPHCPTEG__71______CAPANN0</vt:lpstr>
      <vt:lpstr>CRCAPHCPTEG__71______CARANM1</vt:lpstr>
      <vt:lpstr>CRCAPHCPTEG__71______CARANN0</vt:lpstr>
      <vt:lpstr>CRCAPHCPTEG__71______VDMANN0</vt:lpstr>
      <vt:lpstr>CRCAPHCPTEG__713_____BEXANN0</vt:lpstr>
      <vt:lpstr>CRCAPHCPTEG__713_____CAPANN0</vt:lpstr>
      <vt:lpstr>CRCAPHCPTEG__713_____CARANM1</vt:lpstr>
      <vt:lpstr>CRCAPHCPTEG__713_____CARANN0</vt:lpstr>
      <vt:lpstr>CRCAPHCPTEG__713_____CNRANN0</vt:lpstr>
      <vt:lpstr>CRCAPHCPTEG__713_____VDMANN0</vt:lpstr>
      <vt:lpstr>CRCAPHCPTEG__72______BEXANN0</vt:lpstr>
      <vt:lpstr>CRCAPHCPTEG__72______CAPANN0</vt:lpstr>
      <vt:lpstr>CRCAPHCPTEG__72______CARANM1</vt:lpstr>
      <vt:lpstr>CRCAPHCPTEG__72______CARANN0</vt:lpstr>
      <vt:lpstr>CRCAPHCPTEG__72______VDMANN0</vt:lpstr>
      <vt:lpstr>CRCAPHCPTEG__731_____BEXANN0</vt:lpstr>
      <vt:lpstr>CRCAPHCPTEG__731_____CAPANN0</vt:lpstr>
      <vt:lpstr>CRCAPHCPTEG__731_____CARANM1</vt:lpstr>
      <vt:lpstr>CRCAPHCPTEG__731_____CARANN0</vt:lpstr>
      <vt:lpstr>CRCAPHCPTEG__731_____VDMANN0</vt:lpstr>
      <vt:lpstr>CRCAPHCPTEG__731224__BEXANN0</vt:lpstr>
      <vt:lpstr>CRCAPHCPTEG__731224__CAPANN0</vt:lpstr>
      <vt:lpstr>CRCAPHCPTEG__731224__CARANM1</vt:lpstr>
      <vt:lpstr>CRCAPHCPTEG__731224__CARANN0</vt:lpstr>
      <vt:lpstr>CRCAPHCPTEG__731224__VDMANN0</vt:lpstr>
      <vt:lpstr>CRCAPHCPTEG__732_____BEXANN0</vt:lpstr>
      <vt:lpstr>CRCAPHCPTEG__732_____CAPANN0</vt:lpstr>
      <vt:lpstr>CRCAPHCPTEG__732_____CARANM1</vt:lpstr>
      <vt:lpstr>CRCAPHCPTEG__732_____CARANN0</vt:lpstr>
      <vt:lpstr>CRCAPHCPTEG__732_____VDMANN0</vt:lpstr>
      <vt:lpstr>CRCAPHCPTEG__733_____BEXANN0</vt:lpstr>
      <vt:lpstr>CRCAPHCPTEG__733_____CAPANN0</vt:lpstr>
      <vt:lpstr>CRCAPHCPTEG__733_____CARANM1</vt:lpstr>
      <vt:lpstr>CRCAPHCPTEG__733_____CARANN0</vt:lpstr>
      <vt:lpstr>CRCAPHCPTEG__733_____VDMANN0</vt:lpstr>
      <vt:lpstr>CRCAPHCPTEG__733222__BEXANN0</vt:lpstr>
      <vt:lpstr>CRCAPHCPTEG__733222__CAPANN0</vt:lpstr>
      <vt:lpstr>CRCAPHCPTEG__733222__CARANM1</vt:lpstr>
      <vt:lpstr>CRCAPHCPTEG__733222__CARANN0</vt:lpstr>
      <vt:lpstr>CRCAPHCPTEG__733222__VDMANN0</vt:lpstr>
      <vt:lpstr>CRCAPHCPTEG__734_____BEXANN0</vt:lpstr>
      <vt:lpstr>CRCAPHCPTEG__734_____CAPANN0</vt:lpstr>
      <vt:lpstr>CRCAPHCPTEG__734_____CARANM1</vt:lpstr>
      <vt:lpstr>CRCAPHCPTEG__734_____CARANN0</vt:lpstr>
      <vt:lpstr>CRCAPHCPTEG__734_____VDMANN0</vt:lpstr>
      <vt:lpstr>CRCAPHCPTEG__735_____BEXANN0</vt:lpstr>
      <vt:lpstr>CRCAPHCPTEG__735_____CAPANN0</vt:lpstr>
      <vt:lpstr>CRCAPHCPTEG__735_____CARANM1</vt:lpstr>
      <vt:lpstr>CRCAPHCPTEG__735_____CARANN0</vt:lpstr>
      <vt:lpstr>CRCAPHCPTEG__735_____VDMANN0</vt:lpstr>
      <vt:lpstr>CRCAPHCPTEG__7351____BEXANN0</vt:lpstr>
      <vt:lpstr>CRCAPHCPTEG__7351____CAPANN0</vt:lpstr>
      <vt:lpstr>CRCAPHCPTEG__7351____CARANM1</vt:lpstr>
      <vt:lpstr>CRCAPHCPTEG__7351____CARANN0</vt:lpstr>
      <vt:lpstr>CRCAPHCPTEG__7351____VDMANN0</vt:lpstr>
      <vt:lpstr>CRCAPHCPTEG__7352____BEXANN0</vt:lpstr>
      <vt:lpstr>CRCAPHCPTEG__7352____CAPANN0</vt:lpstr>
      <vt:lpstr>CRCAPHCPTEG__7352____CARANM1</vt:lpstr>
      <vt:lpstr>CRCAPHCPTEG__7352____CARANN0</vt:lpstr>
      <vt:lpstr>CRCAPHCPTEG__7352____VDMANN0</vt:lpstr>
      <vt:lpstr>CRCAPHCPTEG__7353____BEXANN0</vt:lpstr>
      <vt:lpstr>CRCAPHCPTEG__7353____CAPANN0</vt:lpstr>
      <vt:lpstr>CRCAPHCPTEG__7353____CARANM1</vt:lpstr>
      <vt:lpstr>CRCAPHCPTEG__7353____CARANN0</vt:lpstr>
      <vt:lpstr>CRCAPHCPTEG__7353____VDMANN0</vt:lpstr>
      <vt:lpstr>CRCAPHCPTEG__738_____BEXANN0</vt:lpstr>
      <vt:lpstr>CRCAPHCPTEG__738_____CAPANN0</vt:lpstr>
      <vt:lpstr>CRCAPHCPTEG__738_____CARANM1</vt:lpstr>
      <vt:lpstr>CRCAPHCPTEG__738_____CARANN0</vt:lpstr>
      <vt:lpstr>CRCAPHCPTEG__738_____VDMANN0</vt:lpstr>
      <vt:lpstr>CRCAPHCPTEG__74______BEXANN0</vt:lpstr>
      <vt:lpstr>CRCAPHCPTEG__74______CAPANN0</vt:lpstr>
      <vt:lpstr>CRCAPHCPTEG__74______CARANM1</vt:lpstr>
      <vt:lpstr>CRCAPHCPTEG__74______CARANN0</vt:lpstr>
      <vt:lpstr>CRCAPHCPTEG__74______VDMANN0</vt:lpstr>
      <vt:lpstr>CRCAPHCPTEG__75______BEXANN0</vt:lpstr>
      <vt:lpstr>CRCAPHCPTEG__75______CAPANN0</vt:lpstr>
      <vt:lpstr>CRCAPHCPTEG__75______CARANM1</vt:lpstr>
      <vt:lpstr>CRCAPHCPTEG__75______CARANN0</vt:lpstr>
      <vt:lpstr>CRCAPHCPTEG__75______VDMANN0</vt:lpstr>
      <vt:lpstr>CRCAPHCPTEG__76______BEXANN0</vt:lpstr>
      <vt:lpstr>CRCAPHCPTEG__76______CAPANN0</vt:lpstr>
      <vt:lpstr>CRCAPHCPTEG__76______CARANM1</vt:lpstr>
      <vt:lpstr>CRCAPHCPTEG__76______CARANN0</vt:lpstr>
      <vt:lpstr>CRCAPHCPTEG__76______VDMANN0</vt:lpstr>
      <vt:lpstr>CRCAPHCPTEG__771_____BEXANN0</vt:lpstr>
      <vt:lpstr>CRCAPHCPTEG__771_____CAPANN0</vt:lpstr>
      <vt:lpstr>CRCAPHCPTEG__771_____CARANM1</vt:lpstr>
      <vt:lpstr>CRCAPHCPTEG__771_____CARANN0</vt:lpstr>
      <vt:lpstr>CRCAPHCPTEG__771_____VDMANN0</vt:lpstr>
      <vt:lpstr>CRCAPHCPTEG__773_____BEXANN0</vt:lpstr>
      <vt:lpstr>CRCAPHCPTEG__773_____CAPANN0</vt:lpstr>
      <vt:lpstr>CRCAPHCPTEG__773_____CARANM1</vt:lpstr>
      <vt:lpstr>CRCAPHCPTEG__773_____CARANN0</vt:lpstr>
      <vt:lpstr>CRCAPHCPTEG__773_____VDMANN0</vt:lpstr>
      <vt:lpstr>CRCAPHCPTEG__775_____BEXANN0</vt:lpstr>
      <vt:lpstr>CRCAPHCPTEG__775_____CAPANN0</vt:lpstr>
      <vt:lpstr>CRCAPHCPTEG__775_____CARANM1</vt:lpstr>
      <vt:lpstr>CRCAPHCPTEG__775_____CARANN0</vt:lpstr>
      <vt:lpstr>CRCAPHCPTEG__775_____VDMANN0</vt:lpstr>
      <vt:lpstr>CRCAPHCPTEG__777_____BEXANN0</vt:lpstr>
      <vt:lpstr>CRCAPHCPTEG__777_____CAPANN0</vt:lpstr>
      <vt:lpstr>CRCAPHCPTEG__777_____CARANM1</vt:lpstr>
      <vt:lpstr>CRCAPHCPTEG__777_____CARANN0</vt:lpstr>
      <vt:lpstr>CRCAPHCPTEG__777_____VDMANN0</vt:lpstr>
      <vt:lpstr>CRCAPHCPTEG__778_____BEXANN0</vt:lpstr>
      <vt:lpstr>CRCAPHCPTEG__778_____CAPANN0</vt:lpstr>
      <vt:lpstr>CRCAPHCPTEG__778_____CARANM1</vt:lpstr>
      <vt:lpstr>CRCAPHCPTEG__778_____CARANN0</vt:lpstr>
      <vt:lpstr>CRCAPHCPTEG__778_____VDMANN0</vt:lpstr>
      <vt:lpstr>CRCAPHCPTEG__781_____BEXANN0</vt:lpstr>
      <vt:lpstr>CRCAPHCPTEG__781_____CAPANN0</vt:lpstr>
      <vt:lpstr>CRCAPHCPTEG__781_____CARANM1</vt:lpstr>
      <vt:lpstr>CRCAPHCPTEG__781_____CARANN0</vt:lpstr>
      <vt:lpstr>CRCAPHCPTEG__781_____VDMANN0</vt:lpstr>
      <vt:lpstr>CRCAPHCPTEG__7815____CAPANN0</vt:lpstr>
      <vt:lpstr>CRCAPHCPTEG__7816____CAPANN0</vt:lpstr>
      <vt:lpstr>CRCAPHCPTEG__786_____BEXANN0</vt:lpstr>
      <vt:lpstr>CRCAPHCPTEG__786_____CAPANN0</vt:lpstr>
      <vt:lpstr>CRCAPHCPTEG__786_____CARANM1</vt:lpstr>
      <vt:lpstr>CRCAPHCPTEG__786_____CARANN0</vt:lpstr>
      <vt:lpstr>CRCAPHCPTEG__786_____VDMANN0</vt:lpstr>
      <vt:lpstr>CRCAPHCPTEG__787_____BEXANN0</vt:lpstr>
      <vt:lpstr>CRCAPHCPTEG__787_____CAPANN0</vt:lpstr>
      <vt:lpstr>CRCAPHCPTEG__787_____CARANM1</vt:lpstr>
      <vt:lpstr>CRCAPHCPTEG__787_____CARANN0</vt:lpstr>
      <vt:lpstr>CRCAPHCPTEG__787_____VDMANN0</vt:lpstr>
      <vt:lpstr>CRCAPHCPTEG__78725___BEXANN0</vt:lpstr>
      <vt:lpstr>CRCAPHCPTEG__78725___CAPANN0</vt:lpstr>
      <vt:lpstr>CRCAPHCPTEG__78725___CARANM1</vt:lpstr>
      <vt:lpstr>CRCAPHCPTEG__78725___CARANN0</vt:lpstr>
      <vt:lpstr>CRCAPHCPTEG__78725___VDMANN0</vt:lpstr>
      <vt:lpstr>CRCAPHCPTEG__7874____CAPANN0</vt:lpstr>
      <vt:lpstr>CRCAPHCPTEG__78741___BEXANN0</vt:lpstr>
      <vt:lpstr>CRCAPHCPTEG__78741___CAPANN0</vt:lpstr>
      <vt:lpstr>CRCAPHCPTEG__78741___CARANM1</vt:lpstr>
      <vt:lpstr>CRCAPHCPTEG__78741___CARANN0</vt:lpstr>
      <vt:lpstr>CRCAPHCPTEG__78741___VDMANN0</vt:lpstr>
      <vt:lpstr>CRCAPHCPTEG__78742___BEXANN0</vt:lpstr>
      <vt:lpstr>CRCAPHCPTEG__78742___CAPANN0</vt:lpstr>
      <vt:lpstr>CRCAPHCPTEG__78742___CARANM1</vt:lpstr>
      <vt:lpstr>CRCAPHCPTEG__78742___CARANN0</vt:lpstr>
      <vt:lpstr>CRCAPHCPTEG__78742___VDMANN0</vt:lpstr>
      <vt:lpstr>CRCAPHCPTEG__787461__BEXANN0</vt:lpstr>
      <vt:lpstr>CRCAPHCPTEG__787461__CAPANN0</vt:lpstr>
      <vt:lpstr>CRCAPHCPTEG__787461__CARANM1</vt:lpstr>
      <vt:lpstr>CRCAPHCPTEG__787461__CARANN0</vt:lpstr>
      <vt:lpstr>CRCAPHCPTEG__787461__VDMANN0</vt:lpstr>
      <vt:lpstr>CRCAPHCPTEG__787462__BEXANN0</vt:lpstr>
      <vt:lpstr>CRCAPHCPTEG__787462__CAPANN0</vt:lpstr>
      <vt:lpstr>CRCAPHCPTEG__787462__CARANM1</vt:lpstr>
      <vt:lpstr>CRCAPHCPTEG__787462__CARANN0</vt:lpstr>
      <vt:lpstr>CRCAPHCPTEG__787462__VDMANN0</vt:lpstr>
      <vt:lpstr>CRCAPHCPTEG__78748___BEXANN0</vt:lpstr>
      <vt:lpstr>CRCAPHCPTEG__78748___CAPANN0</vt:lpstr>
      <vt:lpstr>CRCAPHCPTEG__78748___CARANM1</vt:lpstr>
      <vt:lpstr>CRCAPHCPTEG__78748___CARANN0</vt:lpstr>
      <vt:lpstr>CRCAPHCPTEG__78748___VDMANN0</vt:lpstr>
      <vt:lpstr>CRCAPHCPTEG__7876____BEXANN0</vt:lpstr>
      <vt:lpstr>CRCAPHCPTEG__7876____CAPANN0</vt:lpstr>
      <vt:lpstr>CRCAPHCPTEG__7876____CARANM1</vt:lpstr>
      <vt:lpstr>CRCAPHCPTEG__7876____CARANN0</vt:lpstr>
      <vt:lpstr>CRCAPHCPTEG__7876____VDMANN0</vt:lpstr>
      <vt:lpstr>CRCAPHCPTEG__789_____BEXANN0</vt:lpstr>
      <vt:lpstr>CRCAPHCPTEG__789_____CAPANN0</vt:lpstr>
      <vt:lpstr>CRCAPHCPTEG__789_____CARANM1</vt:lpstr>
      <vt:lpstr>CRCAPHCPTEG__789_____CARANN0</vt:lpstr>
      <vt:lpstr>CRCAPHCPTEG__789_____VDMANN0</vt:lpstr>
      <vt:lpstr>CRCAPHCPTEG__7894____CAPANN0</vt:lpstr>
      <vt:lpstr>CRCAPHCPTEG__7895____CAPANN0</vt:lpstr>
      <vt:lpstr>CRCAPHCPTEG__7897____CAPANN0</vt:lpstr>
      <vt:lpstr>CRCAPHCPTEG__79______BEXANN0</vt:lpstr>
      <vt:lpstr>CRCAPHCPTEG__79______CAPANN0</vt:lpstr>
      <vt:lpstr>CRCAPHCPTEG__79______CARANM1</vt:lpstr>
      <vt:lpstr>CRCAPHCPTEG__79______CARANN0</vt:lpstr>
      <vt:lpstr>CRCAPHCPTEG__79______VDMANN0</vt:lpstr>
      <vt:lpstr>CRCAPHCPTEG__791_____BEXANN0</vt:lpstr>
      <vt:lpstr>CRCAPHCPTEG__791_____CAPANN0</vt:lpstr>
      <vt:lpstr>CRCAPHCPTEG__791_____CARANM1</vt:lpstr>
      <vt:lpstr>CRCAPHCPTEG__791_____CARANN0</vt:lpstr>
      <vt:lpstr>CRCAPHCPTEG__791_____VDMANN0</vt:lpstr>
      <vt:lpstr>CRCAPHCPTEG__796_____BEXANN0</vt:lpstr>
      <vt:lpstr>CRCAPHCPTEG__796_____CAPANN0</vt:lpstr>
      <vt:lpstr>CRCAPHCPTEG__796_____CARANM1</vt:lpstr>
      <vt:lpstr>CRCAPHCPTEG__796_____CARANN0</vt:lpstr>
      <vt:lpstr>CRCAPHCPTEG__796_____VDMANN0</vt:lpstr>
      <vt:lpstr>CRCAPHCPTEG__797_____BEXANN0</vt:lpstr>
      <vt:lpstr>CRCAPHCPTEG__797_____CAPANN0</vt:lpstr>
      <vt:lpstr>CRCAPHCPTEG__797_____CARANM1</vt:lpstr>
      <vt:lpstr>CRCAPHCPTEG__797_____CARANN0</vt:lpstr>
      <vt:lpstr>CRCAPHCPTEG__797_____VDMANN0</vt:lpstr>
      <vt:lpstr>CRCAPHCPTEG__A10686__CAPANN0</vt:lpstr>
      <vt:lpstr>CRCAPHCPTEG__A10687__CAPANN0</vt:lpstr>
      <vt:lpstr>CRCAPHCPTEG__A144____CAPANN0</vt:lpstr>
      <vt:lpstr>CRCAPHCPTEG__A146____CAPANN0</vt:lpstr>
      <vt:lpstr>CRCAPHCPTEG__A147____CAPANN0</vt:lpstr>
      <vt:lpstr>CRCAPHCPTEG__A152____CAPANN0</vt:lpstr>
      <vt:lpstr>CRCAPHCPTEG__A153____CAPANN0</vt:lpstr>
      <vt:lpstr>CRCAPHCPTEG__A155____CAPANN0</vt:lpstr>
      <vt:lpstr>CRCAPHCPTEG__A157____CAPANN0</vt:lpstr>
      <vt:lpstr>CRCAPHCPTEG__A158____CAPANN0</vt:lpstr>
      <vt:lpstr>CRCAPHCPTEG__A2801___CAPANN0</vt:lpstr>
      <vt:lpstr>CRCAPHCPTEG__A2803___CAPANN0</vt:lpstr>
      <vt:lpstr>CRCAPHCPTEG__A2805___CAPANN0</vt:lpstr>
      <vt:lpstr>CRCAPHCPTEG__A2806___CAPANN0</vt:lpstr>
      <vt:lpstr>CRCAPHCPTEG__A2807___CAPANN0</vt:lpstr>
      <vt:lpstr>CRCAPHCPTEG__A2808___CAPANN0</vt:lpstr>
      <vt:lpstr>CRCAPHCPTEG__A2811___CAPANN0</vt:lpstr>
      <vt:lpstr>CRCAPHCPTEG__A2812___CAPANN0</vt:lpstr>
      <vt:lpstr>CRCAPHCPTEG__A2813___CAPANN0</vt:lpstr>
      <vt:lpstr>CRCAPHCPTEG__A2814___CAPANN0</vt:lpstr>
      <vt:lpstr>CRCAPHCPTEG__A2815___CAPANN0</vt:lpstr>
      <vt:lpstr>CRCAPHCPTEG__A2818___CAPANN0</vt:lpstr>
      <vt:lpstr>CRCAPHCPTEG__A2818B__CAPANN0</vt:lpstr>
      <vt:lpstr>CRCAPHCPTEG__A2818I__CAPANN0</vt:lpstr>
      <vt:lpstr>CRCAPHCPTEG__A2818T__CAPANN0</vt:lpstr>
      <vt:lpstr>CRCAPHCPTEG__A282____CAPANN0</vt:lpstr>
      <vt:lpstr>CRCAPHCPTEG__A59_____CAPANN0</vt:lpstr>
      <vt:lpstr>CRCAPHCPTEG__AMTEXCEDBEXANN0</vt:lpstr>
      <vt:lpstr>CRCAPHCPTEG__AMTEXCEDCAPANN0</vt:lpstr>
      <vt:lpstr>CRCAPHCPTEG__AMTEXCEDCARANM1</vt:lpstr>
      <vt:lpstr>CRCAPHCPTEG__AMTEXCEDCARANN0</vt:lpstr>
      <vt:lpstr>CRCAPHCPTEG__AMTEXCEDCNRANN0</vt:lpstr>
      <vt:lpstr>CRCAPHCPTEG__AMTEXCEDVDMANN0</vt:lpstr>
      <vt:lpstr>CRCAPHCPTEG__AMTEXCEPBEXANN0</vt:lpstr>
      <vt:lpstr>CRCAPHCPTEG__AMTEXCEPCAPANN0</vt:lpstr>
      <vt:lpstr>CRCAPHCPTEG__AMTEXCEPCARANM1</vt:lpstr>
      <vt:lpstr>CRCAPHCPTEG__AMTEXCEPCARANN0</vt:lpstr>
      <vt:lpstr>CRCAPHCPTEG__AMTEXCEPVDMANN0</vt:lpstr>
      <vt:lpstr>CRCAPHCPTEG__B10686__CAPANN0</vt:lpstr>
      <vt:lpstr>CRCAPHCPTEG__B10687__CAPANN0</vt:lpstr>
      <vt:lpstr>CRCAPHCPTEG__B144____CAPANN0</vt:lpstr>
      <vt:lpstr>CRCAPHCPTEG__B146____CAPANN0</vt:lpstr>
      <vt:lpstr>CRCAPHCPTEG__B147____CAPANN0</vt:lpstr>
      <vt:lpstr>CRCAPHCPTEG__B152____CAPANN0</vt:lpstr>
      <vt:lpstr>CRCAPHCPTEG__B153____CAPANN0</vt:lpstr>
      <vt:lpstr>CRCAPHCPTEG__B155____CAPANN0</vt:lpstr>
      <vt:lpstr>CRCAPHCPTEG__B157____CAPANN0</vt:lpstr>
      <vt:lpstr>CRCAPHCPTEG__B158____CAPANN0</vt:lpstr>
      <vt:lpstr>CRCAPHCPTEG__B39_____CAPANN0</vt:lpstr>
      <vt:lpstr>CRCAPHCPTEG__B49_____CAPANN0</vt:lpstr>
      <vt:lpstr>CRCAPHCPTEG__B59_____CAPANN0</vt:lpstr>
      <vt:lpstr>CRCAPHCPTEG__C10686__CAPANN0</vt:lpstr>
      <vt:lpstr>CRCAPHCPTEG__C10686__CARANN0</vt:lpstr>
      <vt:lpstr>CRCAPHCPTEG__C10687__CAPANN0</vt:lpstr>
      <vt:lpstr>CRCAPHCPTEG__C10687__CARANN0</vt:lpstr>
      <vt:lpstr>CRCAPHCPTEG__C11510__CAPANN0</vt:lpstr>
      <vt:lpstr>CRCAPHCPTEG__C11510__CARANN0</vt:lpstr>
      <vt:lpstr>CRCAPHCPTEG__C11511__CAPANN0</vt:lpstr>
      <vt:lpstr>CRCAPHCPTEG__C11511__CARANN0</vt:lpstr>
      <vt:lpstr>CRCAPHCPTEG__C11519__CAPANN0</vt:lpstr>
      <vt:lpstr>CRCAPHCPTEG__C11519__CARANN0</vt:lpstr>
      <vt:lpstr>CRCAPHCPTEG__C1161___CAPANN0</vt:lpstr>
      <vt:lpstr>CRCAPHCPTEG__C1161___CARANN0</vt:lpstr>
      <vt:lpstr>CRCAPHCPTEG__C1162___CAPANN0</vt:lpstr>
      <vt:lpstr>CRCAPHCPTEG__C1162___CARANN0</vt:lpstr>
      <vt:lpstr>CRCAPHCPTEG__C1163___CAPANN0</vt:lpstr>
      <vt:lpstr>CRCAPHCPTEG__C1163___CARANN0</vt:lpstr>
      <vt:lpstr>CRCAPHCPTEG__C1168___CAPANN0</vt:lpstr>
      <vt:lpstr>CRCAPHCPTEG__C1168___CARANN0</vt:lpstr>
      <vt:lpstr>CRCAPHCPTEG__C120____CAPANN0</vt:lpstr>
      <vt:lpstr>CRCAPHCPTEG__C120____CARANN0</vt:lpstr>
      <vt:lpstr>CRCAPHCPTEG__C129____CAPANN0</vt:lpstr>
      <vt:lpstr>CRCAPHCPTEG__C129____CARANN0</vt:lpstr>
      <vt:lpstr>CRCAPHCPTEG__D2801___CAPANN0</vt:lpstr>
      <vt:lpstr>CRCAPHCPTEG__D2803___CAPANN0</vt:lpstr>
      <vt:lpstr>CRCAPHCPTEG__D2805___CAPANN0</vt:lpstr>
      <vt:lpstr>CRCAPHCPTEG__D2806___CAPANN0</vt:lpstr>
      <vt:lpstr>CRCAPHCPTEG__D2807___CAPANN0</vt:lpstr>
      <vt:lpstr>CRCAPHCPTEG__D2808___CAPANN0</vt:lpstr>
      <vt:lpstr>CRCAPHCPTEG__D2811___CAPANN0</vt:lpstr>
      <vt:lpstr>CRCAPHCPTEG__D2812___CAPANN0</vt:lpstr>
      <vt:lpstr>CRCAPHCPTEG__D2813___CAPANN0</vt:lpstr>
      <vt:lpstr>CRCAPHCPTEG__D2814___CAPANN0</vt:lpstr>
      <vt:lpstr>CRCAPHCPTEG__D2815___CAPANN0</vt:lpstr>
      <vt:lpstr>CRCAPHCPTEG__D2818___CAPANN0</vt:lpstr>
      <vt:lpstr>CRCAPHCPTEG__D2818B__CAPANN0</vt:lpstr>
      <vt:lpstr>CRCAPHCPTEG__D2818I__CAPANN0</vt:lpstr>
      <vt:lpstr>CRCAPHCPTEG__D2818T__CAPANN0</vt:lpstr>
      <vt:lpstr>CRCAPHCPTEG__D282____CAPANN0</vt:lpstr>
      <vt:lpstr>CRCAPHCPTEG__DEFICEXPBEXANN0</vt:lpstr>
      <vt:lpstr>CRCAPHCPTEG__DEFICEXPCAPANN0</vt:lpstr>
      <vt:lpstr>CRCAPHCPTEG__DEFICEXPCARANM1</vt:lpstr>
      <vt:lpstr>CRCAPHCPTEG__DEFICEXPCARANN0</vt:lpstr>
      <vt:lpstr>CRCAPHCPTEG__DEFICEXPCNRANN0</vt:lpstr>
      <vt:lpstr>CRCAPHCPTEG__DEFICEXPVDMANN0</vt:lpstr>
      <vt:lpstr>CRCAPHCPTEG__E001____BEXANN0</vt:lpstr>
      <vt:lpstr>CRCAPHCPTEG__E001____MA_ANN0</vt:lpstr>
      <vt:lpstr>CRCAPHCPTEG__E001____ME_ANN0</vt:lpstr>
      <vt:lpstr>CRCAPHCPTEG__E001____VDMANN0</vt:lpstr>
      <vt:lpstr>CRCAPHCPTEG__E003____BEXANN0</vt:lpstr>
      <vt:lpstr>CRCAPHCPTEG__E003____MA_ANN0</vt:lpstr>
      <vt:lpstr>CRCAPHCPTEG__E003____ME_ANN0</vt:lpstr>
      <vt:lpstr>CRCAPHCPTEG__E003____VDMANN0</vt:lpstr>
      <vt:lpstr>CRCAPHCPTEG__E004____BEXANN0</vt:lpstr>
      <vt:lpstr>CRCAPHCPTEG__E004____MA_ANN0</vt:lpstr>
      <vt:lpstr>CRCAPHCPTEG__E004____ME_ANN0</vt:lpstr>
      <vt:lpstr>CRCAPHCPTEG__E004____VDMANN0</vt:lpstr>
      <vt:lpstr>CRCAPHCPTEG__E102____BEXANN0</vt:lpstr>
      <vt:lpstr>CRCAPHCPTEG__E102____MA_ANN0</vt:lpstr>
      <vt:lpstr>CRCAPHCPTEG__E102____ME_ANN0</vt:lpstr>
      <vt:lpstr>CRCAPHCPTEG__E102____VDMANN0</vt:lpstr>
      <vt:lpstr>CRCAPHCPTEG__E103____BEXANN0</vt:lpstr>
      <vt:lpstr>CRCAPHCPTEG__E103____MA_ANN0</vt:lpstr>
      <vt:lpstr>CRCAPHCPTEG__E103____ME_ANN0</vt:lpstr>
      <vt:lpstr>CRCAPHCPTEG__E103____VDMANN0</vt:lpstr>
      <vt:lpstr>CRCAPHCPTEG__E105____BEXANN0</vt:lpstr>
      <vt:lpstr>CRCAPHCPTEG__E105____MA_ANN0</vt:lpstr>
      <vt:lpstr>CRCAPHCPTEG__E105____ME_ANN0</vt:lpstr>
      <vt:lpstr>CRCAPHCPTEG__E105____VDMANN0</vt:lpstr>
      <vt:lpstr>CRCAPHCPTEG__E106____BEXANN0</vt:lpstr>
      <vt:lpstr>CRCAPHCPTEG__E106____MA_ANN0</vt:lpstr>
      <vt:lpstr>CRCAPHCPTEG__E106____ME_ANN0</vt:lpstr>
      <vt:lpstr>CRCAPHCPTEG__E106____VDMANN0</vt:lpstr>
      <vt:lpstr>CRCAPHCPTEG__E1161___BEXANN0</vt:lpstr>
      <vt:lpstr>CRCAPHCPTEG__E1161___MA_ANN0</vt:lpstr>
      <vt:lpstr>CRCAPHCPTEG__E1161___ME_ANN0</vt:lpstr>
      <vt:lpstr>CRCAPHCPTEG__E1161___VDMANN0</vt:lpstr>
      <vt:lpstr>CRCAPHCPTEG__E131____BEXANN0</vt:lpstr>
      <vt:lpstr>CRCAPHCPTEG__E131____MA_ANN0</vt:lpstr>
      <vt:lpstr>CRCAPHCPTEG__E131____ME_ANN0</vt:lpstr>
      <vt:lpstr>CRCAPHCPTEG__E131____VDMANN0</vt:lpstr>
      <vt:lpstr>CRCAPHCPTEG__E138____BEXANN0</vt:lpstr>
      <vt:lpstr>CRCAPHCPTEG__E138____MA_ANN0</vt:lpstr>
      <vt:lpstr>CRCAPHCPTEG__E138____ME_ANN0</vt:lpstr>
      <vt:lpstr>CRCAPHCPTEG__E138____VDMANN0</vt:lpstr>
      <vt:lpstr>CRCAPHCPTEG__E139____BEXANN0</vt:lpstr>
      <vt:lpstr>CRCAPHCPTEG__E139____MA_ANN0</vt:lpstr>
      <vt:lpstr>CRCAPHCPTEG__E139____ME_ANN0</vt:lpstr>
      <vt:lpstr>CRCAPHCPTEG__E139____VDMANN0</vt:lpstr>
      <vt:lpstr>CRCAPHCPTEG__E1411___BEXANN0</vt:lpstr>
      <vt:lpstr>CRCAPHCPTEG__E1411___MA_ANN0</vt:lpstr>
      <vt:lpstr>CRCAPHCPTEG__E1411___ME_ANN0</vt:lpstr>
      <vt:lpstr>CRCAPHCPTEG__E1411___VDMANN0</vt:lpstr>
      <vt:lpstr>CRCAPHCPTEG__E142____BEXANN0</vt:lpstr>
      <vt:lpstr>CRCAPHCPTEG__E142____MA_ANN0</vt:lpstr>
      <vt:lpstr>CRCAPHCPTEG__E142____ME_ANN0</vt:lpstr>
      <vt:lpstr>CRCAPHCPTEG__E142____VDMANN0</vt:lpstr>
      <vt:lpstr>CRCAPHCPTEG__E144____BEXANN0</vt:lpstr>
      <vt:lpstr>CRCAPHCPTEG__E144____MA_ANN0</vt:lpstr>
      <vt:lpstr>CRCAPHCPTEG__E144____ME_ANN0</vt:lpstr>
      <vt:lpstr>CRCAPHCPTEG__E144____VDMANN0</vt:lpstr>
      <vt:lpstr>CRCAPHCPTEG__E145____BEXANN0</vt:lpstr>
      <vt:lpstr>CRCAPHCPTEG__E145____MA_ANN0</vt:lpstr>
      <vt:lpstr>CRCAPHCPTEG__E145____ME_ANN0</vt:lpstr>
      <vt:lpstr>CRCAPHCPTEG__E145____VDMANN0</vt:lpstr>
      <vt:lpstr>CRCAPHCPTEG__E146____BEXANN0</vt:lpstr>
      <vt:lpstr>CRCAPHCPTEG__E146____MA_ANN0</vt:lpstr>
      <vt:lpstr>CRCAPHCPTEG__E146____ME_ANN0</vt:lpstr>
      <vt:lpstr>CRCAPHCPTEG__E146____VDMANN0</vt:lpstr>
      <vt:lpstr>CRCAPHCPTEG__E147____BEXANN0</vt:lpstr>
      <vt:lpstr>CRCAPHCPTEG__E147____MA_ANN0</vt:lpstr>
      <vt:lpstr>CRCAPHCPTEG__E147____ME_ANN0</vt:lpstr>
      <vt:lpstr>CRCAPHCPTEG__E147____VDMANN0</vt:lpstr>
      <vt:lpstr>CRCAPHCPTEG__E148____BEXANN0</vt:lpstr>
      <vt:lpstr>CRCAPHCPTEG__E148____MA_ANN0</vt:lpstr>
      <vt:lpstr>CRCAPHCPTEG__E148____ME_ANN0</vt:lpstr>
      <vt:lpstr>CRCAPHCPTEG__E148____VDMANN0</vt:lpstr>
      <vt:lpstr>CRCAPHCPTEG__E14861__BEXANN0</vt:lpstr>
      <vt:lpstr>CRCAPHCPTEG__E14861__MA_ANN0</vt:lpstr>
      <vt:lpstr>CRCAPHCPTEG__E14861__ME_ANN0</vt:lpstr>
      <vt:lpstr>CRCAPHCPTEG__E14861__VDMANN0</vt:lpstr>
      <vt:lpstr>CRCAPHCPTEG__E14862__BEXANN0</vt:lpstr>
      <vt:lpstr>CRCAPHCPTEG__E14862__MA_ANN0</vt:lpstr>
      <vt:lpstr>CRCAPHCPTEG__E14862__ME_ANN0</vt:lpstr>
      <vt:lpstr>CRCAPHCPTEG__E14862__VDMANN0</vt:lpstr>
      <vt:lpstr>CRCAPHCPTEG__E151____BEXANN0</vt:lpstr>
      <vt:lpstr>CRCAPHCPTEG__E151____MA_ANN0</vt:lpstr>
      <vt:lpstr>CRCAPHCPTEG__E151____ME_ANN0</vt:lpstr>
      <vt:lpstr>CRCAPHCPTEG__E151____VDMANN0</vt:lpstr>
      <vt:lpstr>CRCAPHCPTEG__E152____BEXANN0</vt:lpstr>
      <vt:lpstr>CRCAPHCPTEG__E152____MA_ANN0</vt:lpstr>
      <vt:lpstr>CRCAPHCPTEG__E152____ME_ANN0</vt:lpstr>
      <vt:lpstr>CRCAPHCPTEG__E152____VDMANN0</vt:lpstr>
      <vt:lpstr>CRCAPHCPTEG__E153____BEXANN0</vt:lpstr>
      <vt:lpstr>CRCAPHCPTEG__E153____MA_ANN0</vt:lpstr>
      <vt:lpstr>CRCAPHCPTEG__E153____ME_ANN0</vt:lpstr>
      <vt:lpstr>CRCAPHCPTEG__E153____VDMANN0</vt:lpstr>
      <vt:lpstr>CRCAPHCPTEG__E155____BEXANN0</vt:lpstr>
      <vt:lpstr>CRCAPHCPTEG__E155____MA_ANN0</vt:lpstr>
      <vt:lpstr>CRCAPHCPTEG__E155____ME_ANN0</vt:lpstr>
      <vt:lpstr>CRCAPHCPTEG__E155____VDMANN0</vt:lpstr>
      <vt:lpstr>CRCAPHCPTEG__E157____BEXANN0</vt:lpstr>
      <vt:lpstr>CRCAPHCPTEG__E157____MA_ANN0</vt:lpstr>
      <vt:lpstr>CRCAPHCPTEG__E157____ME_ANN0</vt:lpstr>
      <vt:lpstr>CRCAPHCPTEG__E157____VDMANN0</vt:lpstr>
      <vt:lpstr>CRCAPHCPTEG__E158____BEXANN0</vt:lpstr>
      <vt:lpstr>CRCAPHCPTEG__E158____MA_ANN0</vt:lpstr>
      <vt:lpstr>CRCAPHCPTEG__E158____ME_ANN0</vt:lpstr>
      <vt:lpstr>CRCAPHCPTEG__E158____VDMANN0</vt:lpstr>
      <vt:lpstr>CRCAPHCPTEG__E163____BEXANN0</vt:lpstr>
      <vt:lpstr>CRCAPHCPTEG__E163____MA_ANN0</vt:lpstr>
      <vt:lpstr>CRCAPHCPTEG__E163____ME_ANN0</vt:lpstr>
      <vt:lpstr>CRCAPHCPTEG__E163____VDMANN0</vt:lpstr>
      <vt:lpstr>CRCAPHCPTEG__E164____BEXANN0</vt:lpstr>
      <vt:lpstr>CRCAPHCPTEG__E164____MA_ANN0</vt:lpstr>
      <vt:lpstr>CRCAPHCPTEG__E164____ME_ANN0</vt:lpstr>
      <vt:lpstr>CRCAPHCPTEG__E164____VDMANN0</vt:lpstr>
      <vt:lpstr>CRCAPHCPTEG__E165____BEXANN0</vt:lpstr>
      <vt:lpstr>CRCAPHCPTEG__E165____MA_ANN0</vt:lpstr>
      <vt:lpstr>CRCAPHCPTEG__E165____ME_ANN0</vt:lpstr>
      <vt:lpstr>CRCAPHCPTEG__E165____VDMANN0</vt:lpstr>
      <vt:lpstr>CRCAPHCPTEG__E166____BEXANN0</vt:lpstr>
      <vt:lpstr>CRCAPHCPTEG__E166____MA_ANN0</vt:lpstr>
      <vt:lpstr>CRCAPHCPTEG__E166____ME_ANN0</vt:lpstr>
      <vt:lpstr>CRCAPHCPTEG__E166____VDMANN0</vt:lpstr>
      <vt:lpstr>CRCAPHCPTEG__E167____BEXANN0</vt:lpstr>
      <vt:lpstr>CRCAPHCPTEG__E167____MA_ANN0</vt:lpstr>
      <vt:lpstr>CRCAPHCPTEG__E167____ME_ANN0</vt:lpstr>
      <vt:lpstr>CRCAPHCPTEG__E167____VDMANN0</vt:lpstr>
      <vt:lpstr>CRCAPHCPTEG__E168____BEXANN0</vt:lpstr>
      <vt:lpstr>CRCAPHCPTEG__E168____MA_ANN0</vt:lpstr>
      <vt:lpstr>CRCAPHCPTEG__E168____ME_ANN0</vt:lpstr>
      <vt:lpstr>CRCAPHCPTEG__E168____VDMANN0</vt:lpstr>
      <vt:lpstr>CRCAPHCPTEG__E169____BEXANN0</vt:lpstr>
      <vt:lpstr>CRCAPHCPTEG__E169____MA_ANN0</vt:lpstr>
      <vt:lpstr>CRCAPHCPTEG__E169____ME_ANN0</vt:lpstr>
      <vt:lpstr>CRCAPHCPTEG__E169____VDMANN0</vt:lpstr>
      <vt:lpstr>CRCAPHCPTEG__E171____BEXANN0</vt:lpstr>
      <vt:lpstr>CRCAPHCPTEG__E171____MA_ANN0</vt:lpstr>
      <vt:lpstr>CRCAPHCPTEG__E171____ME_ANN0</vt:lpstr>
      <vt:lpstr>CRCAPHCPTEG__E171____VDMANN0</vt:lpstr>
      <vt:lpstr>CRCAPHCPTEG__E174____BEXANN0</vt:lpstr>
      <vt:lpstr>CRCAPHCPTEG__E174____MA_ANN0</vt:lpstr>
      <vt:lpstr>CRCAPHCPTEG__E174____ME_ANN0</vt:lpstr>
      <vt:lpstr>CRCAPHCPTEG__E174____VDMANN0</vt:lpstr>
      <vt:lpstr>CRCAPHCPTEG__E178____BEXANN0</vt:lpstr>
      <vt:lpstr>CRCAPHCPTEG__E178____MA_ANN0</vt:lpstr>
      <vt:lpstr>CRCAPHCPTEG__E178____ME_ANN0</vt:lpstr>
      <vt:lpstr>CRCAPHCPTEG__E178____VDMANN0</vt:lpstr>
      <vt:lpstr>CRCAPHCPTEG__E18_____BEXANN0</vt:lpstr>
      <vt:lpstr>CRCAPHCPTEG__E18_____MA_ANN0</vt:lpstr>
      <vt:lpstr>CRCAPHCPTEG__E18_____ME_ANN0</vt:lpstr>
      <vt:lpstr>CRCAPHCPTEG__E18_____VDMANN0</vt:lpstr>
      <vt:lpstr>CRCAPHCPTEG__E194____BEXANN0</vt:lpstr>
      <vt:lpstr>CRCAPHCPTEG__E194____MA_ANN0</vt:lpstr>
      <vt:lpstr>CRCAPHCPTEG__E194____ME_ANN0</vt:lpstr>
      <vt:lpstr>CRCAPHCPTEG__E194____VDMANN0</vt:lpstr>
      <vt:lpstr>CRCAPHCPTEG__E195____BEXANN0</vt:lpstr>
      <vt:lpstr>CRCAPHCPTEG__E195____MA_ANN0</vt:lpstr>
      <vt:lpstr>CRCAPHCPTEG__E195____ME_ANN0</vt:lpstr>
      <vt:lpstr>CRCAPHCPTEG__E195____VDMANN0</vt:lpstr>
      <vt:lpstr>CRCAPHCPTEG__E197____BEXANN0</vt:lpstr>
      <vt:lpstr>CRCAPHCPTEG__E197____MA_ANN0</vt:lpstr>
      <vt:lpstr>CRCAPHCPTEG__E197____ME_ANN0</vt:lpstr>
      <vt:lpstr>CRCAPHCPTEG__E197____VDMANN0</vt:lpstr>
      <vt:lpstr>CRCAPHCPTEG__E201____BEXANN0</vt:lpstr>
      <vt:lpstr>CRCAPHCPTEG__E201____MA_ANN0</vt:lpstr>
      <vt:lpstr>CRCAPHCPTEG__E201____ME_ANN0</vt:lpstr>
      <vt:lpstr>CRCAPHCPTEG__E201____VDMANN0</vt:lpstr>
      <vt:lpstr>CRCAPHCPTEG__E203____BEXANN0</vt:lpstr>
      <vt:lpstr>CRCAPHCPTEG__E203____MA_ANN0</vt:lpstr>
      <vt:lpstr>CRCAPHCPTEG__E203____ME_ANN0</vt:lpstr>
      <vt:lpstr>CRCAPHCPTEG__E203____VDMANN0</vt:lpstr>
      <vt:lpstr>CRCAPHCPTEG__E205____BEXANN0</vt:lpstr>
      <vt:lpstr>CRCAPHCPTEG__E205____MA_ANN0</vt:lpstr>
      <vt:lpstr>CRCAPHCPTEG__E205____ME_ANN0</vt:lpstr>
      <vt:lpstr>CRCAPHCPTEG__E205____VDMANN0</vt:lpstr>
      <vt:lpstr>CRCAPHCPTEG__E206____BEXANN0</vt:lpstr>
      <vt:lpstr>CRCAPHCPTEG__E206____MA_ANN0</vt:lpstr>
      <vt:lpstr>CRCAPHCPTEG__E206____ME_ANN0</vt:lpstr>
      <vt:lpstr>CRCAPHCPTEG__E206____VDMANN0</vt:lpstr>
      <vt:lpstr>CRCAPHCPTEG__E207____BEXANN0</vt:lpstr>
      <vt:lpstr>CRCAPHCPTEG__E207____MA_ANN0</vt:lpstr>
      <vt:lpstr>CRCAPHCPTEG__E207____ME_ANN0</vt:lpstr>
      <vt:lpstr>CRCAPHCPTEG__E207____VDMANN0</vt:lpstr>
      <vt:lpstr>CRCAPHCPTEG__E208____BEXANN0</vt:lpstr>
      <vt:lpstr>CRCAPHCPTEG__E208____MA_ANN0</vt:lpstr>
      <vt:lpstr>CRCAPHCPTEG__E208____ME_ANN0</vt:lpstr>
      <vt:lpstr>CRCAPHCPTEG__E208____VDMANN0</vt:lpstr>
      <vt:lpstr>CRCAPHCPTEG__E211____BEXANN0</vt:lpstr>
      <vt:lpstr>CRCAPHCPTEG__E211____MA_ANN0</vt:lpstr>
      <vt:lpstr>CRCAPHCPTEG__E211____ME_ANN0</vt:lpstr>
      <vt:lpstr>CRCAPHCPTEG__E211____VDMANN0</vt:lpstr>
      <vt:lpstr>CRCAPHCPTEG__E212____BEXANN0</vt:lpstr>
      <vt:lpstr>CRCAPHCPTEG__E212____MA_ANN0</vt:lpstr>
      <vt:lpstr>CRCAPHCPTEG__E212____ME_ANN0</vt:lpstr>
      <vt:lpstr>CRCAPHCPTEG__E212____VDMANN0</vt:lpstr>
      <vt:lpstr>CRCAPHCPTEG__E213____BEXANN0</vt:lpstr>
      <vt:lpstr>CRCAPHCPTEG__E213____MA_ANN0</vt:lpstr>
      <vt:lpstr>CRCAPHCPTEG__E213____ME_ANN0</vt:lpstr>
      <vt:lpstr>CRCAPHCPTEG__E213____VDMANN0</vt:lpstr>
      <vt:lpstr>CRCAPHCPTEG__E214____BEXANN0</vt:lpstr>
      <vt:lpstr>CRCAPHCPTEG__E214____MA_ANN0</vt:lpstr>
      <vt:lpstr>CRCAPHCPTEG__E214____ME_ANN0</vt:lpstr>
      <vt:lpstr>CRCAPHCPTEG__E214____VDMANN0</vt:lpstr>
      <vt:lpstr>CRCAPHCPTEG__E215____BEXANN0</vt:lpstr>
      <vt:lpstr>CRCAPHCPTEG__E215____MA_ANN0</vt:lpstr>
      <vt:lpstr>CRCAPHCPTEG__E215____ME_ANN0</vt:lpstr>
      <vt:lpstr>CRCAPHCPTEG__E215____VDMANN0</vt:lpstr>
      <vt:lpstr>CRCAPHCPTEG__E216____BEXANN0</vt:lpstr>
      <vt:lpstr>CRCAPHCPTEG__E216____MA_ANN0</vt:lpstr>
      <vt:lpstr>CRCAPHCPTEG__E216____ME_ANN0</vt:lpstr>
      <vt:lpstr>CRCAPHCPTEG__E216____VDMANN0</vt:lpstr>
      <vt:lpstr>CRCAPHCPTEG__E2181___BEXANN0</vt:lpstr>
      <vt:lpstr>CRCAPHCPTEG__E2181___MA_ANN0</vt:lpstr>
      <vt:lpstr>CRCAPHCPTEG__E2181___ME_ANN0</vt:lpstr>
      <vt:lpstr>CRCAPHCPTEG__E2181___VDMANN0</vt:lpstr>
      <vt:lpstr>CRCAPHCPTEG__E2182___BEXANN0</vt:lpstr>
      <vt:lpstr>CRCAPHCPTEG__E2182___MA_ANN0</vt:lpstr>
      <vt:lpstr>CRCAPHCPTEG__E2182___ME_ANN0</vt:lpstr>
      <vt:lpstr>CRCAPHCPTEG__E2182___VDMANN0</vt:lpstr>
      <vt:lpstr>CRCAPHCPTEG__E2183___BEXANN0</vt:lpstr>
      <vt:lpstr>CRCAPHCPTEG__E2183___MA_ANN0</vt:lpstr>
      <vt:lpstr>CRCAPHCPTEG__E2183___ME_ANN0</vt:lpstr>
      <vt:lpstr>CRCAPHCPTEG__E2183___VDMANN0</vt:lpstr>
      <vt:lpstr>CRCAPHCPTEG__E2184___BEXANN0</vt:lpstr>
      <vt:lpstr>CRCAPHCPTEG__E2184___MA_ANN0</vt:lpstr>
      <vt:lpstr>CRCAPHCPTEG__E2184___ME_ANN0</vt:lpstr>
      <vt:lpstr>CRCAPHCPTEG__E2184___VDMANN0</vt:lpstr>
      <vt:lpstr>CRCAPHCPTEG__E2185___BEXANN0</vt:lpstr>
      <vt:lpstr>CRCAPHCPTEG__E2185___MA_ANN0</vt:lpstr>
      <vt:lpstr>CRCAPHCPTEG__E2185___ME_ANN0</vt:lpstr>
      <vt:lpstr>CRCAPHCPTEG__E2185___VDMANN0</vt:lpstr>
      <vt:lpstr>CRCAPHCPTEG__E2188___BEXANN0</vt:lpstr>
      <vt:lpstr>CRCAPHCPTEG__E2188___MA_ANN0</vt:lpstr>
      <vt:lpstr>CRCAPHCPTEG__E2188___ME_ANN0</vt:lpstr>
      <vt:lpstr>CRCAPHCPTEG__E2188___VDMANN0</vt:lpstr>
      <vt:lpstr>CRCAPHCPTEG__E221____BEXANN0</vt:lpstr>
      <vt:lpstr>CRCAPHCPTEG__E221____MA_ANN0</vt:lpstr>
      <vt:lpstr>CRCAPHCPTEG__E221____ME_ANN0</vt:lpstr>
      <vt:lpstr>CRCAPHCPTEG__E221____VDMANN0</vt:lpstr>
      <vt:lpstr>CRCAPHCPTEG__E222____BEXANN0</vt:lpstr>
      <vt:lpstr>CRCAPHCPTEG__E222____MA_ANN0</vt:lpstr>
      <vt:lpstr>CRCAPHCPTEG__E222____ME_ANN0</vt:lpstr>
      <vt:lpstr>CRCAPHCPTEG__E222____VDMANN0</vt:lpstr>
      <vt:lpstr>CRCAPHCPTEG__E223____BEXANN0</vt:lpstr>
      <vt:lpstr>CRCAPHCPTEG__E223____MA_ANN0</vt:lpstr>
      <vt:lpstr>CRCAPHCPTEG__E223____ME_ANN0</vt:lpstr>
      <vt:lpstr>CRCAPHCPTEG__E223____VDMANN0</vt:lpstr>
      <vt:lpstr>CRCAPHCPTEG__E224____BEXANN0</vt:lpstr>
      <vt:lpstr>CRCAPHCPTEG__E224____MA_ANN0</vt:lpstr>
      <vt:lpstr>CRCAPHCPTEG__E224____ME_ANN0</vt:lpstr>
      <vt:lpstr>CRCAPHCPTEG__E224____VDMANN0</vt:lpstr>
      <vt:lpstr>CRCAPHCPTEG__E225____BEXANN0</vt:lpstr>
      <vt:lpstr>CRCAPHCPTEG__E225____MA_ANN0</vt:lpstr>
      <vt:lpstr>CRCAPHCPTEG__E225____ME_ANN0</vt:lpstr>
      <vt:lpstr>CRCAPHCPTEG__E225____VDMANN0</vt:lpstr>
      <vt:lpstr>CRCAPHCPTEG__E226____BEXANN0</vt:lpstr>
      <vt:lpstr>CRCAPHCPTEG__E226____MA_ANN0</vt:lpstr>
      <vt:lpstr>CRCAPHCPTEG__E226____ME_ANN0</vt:lpstr>
      <vt:lpstr>CRCAPHCPTEG__E226____VDMANN0</vt:lpstr>
      <vt:lpstr>CRCAPHCPTEG__E228____BEXANN0</vt:lpstr>
      <vt:lpstr>CRCAPHCPTEG__E228____MA_ANN0</vt:lpstr>
      <vt:lpstr>CRCAPHCPTEG__E228____ME_ANN0</vt:lpstr>
      <vt:lpstr>CRCAPHCPTEG__E228____VDMANN0</vt:lpstr>
      <vt:lpstr>CRCAPHCPTEG__E229____BEXANN0</vt:lpstr>
      <vt:lpstr>CRCAPHCPTEG__E229____MA_ANN0</vt:lpstr>
      <vt:lpstr>CRCAPHCPTEG__E229____ME_ANN0</vt:lpstr>
      <vt:lpstr>CRCAPHCPTEG__E229____VDMANN0</vt:lpstr>
      <vt:lpstr>CRCAPHCPTEG__E2312___BEXANN0</vt:lpstr>
      <vt:lpstr>CRCAPHCPTEG__E2312___MA_ANN0</vt:lpstr>
      <vt:lpstr>CRCAPHCPTEG__E2312___ME_ANN0</vt:lpstr>
      <vt:lpstr>CRCAPHCPTEG__E2312___VDMANN0</vt:lpstr>
      <vt:lpstr>CRCAPHCPTEG__E2313___BEXANN0</vt:lpstr>
      <vt:lpstr>CRCAPHCPTEG__E2313___MA_ANN0</vt:lpstr>
      <vt:lpstr>CRCAPHCPTEG__E2313___ME_ANN0</vt:lpstr>
      <vt:lpstr>CRCAPHCPTEG__E2313___VDMANN0</vt:lpstr>
      <vt:lpstr>CRCAPHCPTEG__E2314___BEXANN0</vt:lpstr>
      <vt:lpstr>CRCAPHCPTEG__E2314___MA_ANN0</vt:lpstr>
      <vt:lpstr>CRCAPHCPTEG__E2314___ME_ANN0</vt:lpstr>
      <vt:lpstr>CRCAPHCPTEG__E2314___VDMANN0</vt:lpstr>
      <vt:lpstr>CRCAPHCPTEG__E2315___BEXANN0</vt:lpstr>
      <vt:lpstr>CRCAPHCPTEG__E2315___MA_ANN0</vt:lpstr>
      <vt:lpstr>CRCAPHCPTEG__E2315___ME_ANN0</vt:lpstr>
      <vt:lpstr>CRCAPHCPTEG__E2315___VDMANN0</vt:lpstr>
      <vt:lpstr>CRCAPHCPTEG__E2318___BEXANN0</vt:lpstr>
      <vt:lpstr>CRCAPHCPTEG__E2318___MA_ANN0</vt:lpstr>
      <vt:lpstr>CRCAPHCPTEG__E2318___ME_ANN0</vt:lpstr>
      <vt:lpstr>CRCAPHCPTEG__E2318___VDMANN0</vt:lpstr>
      <vt:lpstr>CRCAPHCPTEG__E232____BEXANN0</vt:lpstr>
      <vt:lpstr>CRCAPHCPTEG__E232____MA_ANN0</vt:lpstr>
      <vt:lpstr>CRCAPHCPTEG__E232____ME_ANN0</vt:lpstr>
      <vt:lpstr>CRCAPHCPTEG__E232____VDMANN0</vt:lpstr>
      <vt:lpstr>CRCAPHCPTEG__E235____BEXANN0</vt:lpstr>
      <vt:lpstr>CRCAPHCPTEG__E235____MA_ANN0</vt:lpstr>
      <vt:lpstr>CRCAPHCPTEG__E235____ME_ANN0</vt:lpstr>
      <vt:lpstr>CRCAPHCPTEG__E235____VDMANN0</vt:lpstr>
      <vt:lpstr>CRCAPHCPTEG__E237____BEXANN0</vt:lpstr>
      <vt:lpstr>CRCAPHCPTEG__E237____MA_ANN0</vt:lpstr>
      <vt:lpstr>CRCAPHCPTEG__E237____ME_ANN0</vt:lpstr>
      <vt:lpstr>CRCAPHCPTEG__E237____VDMANN0</vt:lpstr>
      <vt:lpstr>CRCAPHCPTEG__E238____BEXANN0</vt:lpstr>
      <vt:lpstr>CRCAPHCPTEG__E238____MA_ANN0</vt:lpstr>
      <vt:lpstr>CRCAPHCPTEG__E238____ME_ANN0</vt:lpstr>
      <vt:lpstr>CRCAPHCPTEG__E238____VDMANN0</vt:lpstr>
      <vt:lpstr>CRCAPHCPTEG__E24_____BEXANN0</vt:lpstr>
      <vt:lpstr>CRCAPHCPTEG__E24_____MA_ANN0</vt:lpstr>
      <vt:lpstr>CRCAPHCPTEG__E24_____ME_ANN0</vt:lpstr>
      <vt:lpstr>CRCAPHCPTEG__E24_____VDMANN0</vt:lpstr>
      <vt:lpstr>CRCAPHCPTEG__E26_____BEXANN0</vt:lpstr>
      <vt:lpstr>CRCAPHCPTEG__E26_____MA_ANN0</vt:lpstr>
      <vt:lpstr>CRCAPHCPTEG__E26_____ME_ANN0</vt:lpstr>
      <vt:lpstr>CRCAPHCPTEG__E26_____VDMANN0</vt:lpstr>
      <vt:lpstr>CRCAPHCPTEG__E271____BEXANN0</vt:lpstr>
      <vt:lpstr>CRCAPHCPTEG__E271____MA_ANN0</vt:lpstr>
      <vt:lpstr>CRCAPHCPTEG__E271____ME_ANN0</vt:lpstr>
      <vt:lpstr>CRCAPHCPTEG__E271____VDMANN0</vt:lpstr>
      <vt:lpstr>CRCAPHCPTEG__E272____BEXANN0</vt:lpstr>
      <vt:lpstr>CRCAPHCPTEG__E272____MA_ANN0</vt:lpstr>
      <vt:lpstr>CRCAPHCPTEG__E272____ME_ANN0</vt:lpstr>
      <vt:lpstr>CRCAPHCPTEG__E272____VDMANN0</vt:lpstr>
      <vt:lpstr>CRCAPHCPTEG__E273____BEXANN0</vt:lpstr>
      <vt:lpstr>CRCAPHCPTEG__E273____MA_ANN0</vt:lpstr>
      <vt:lpstr>CRCAPHCPTEG__E273____ME_ANN0</vt:lpstr>
      <vt:lpstr>CRCAPHCPTEG__E273____VDMANN0</vt:lpstr>
      <vt:lpstr>CRCAPHCPTEG__E274____BEXANN0</vt:lpstr>
      <vt:lpstr>CRCAPHCPTEG__E274____MA_ANN0</vt:lpstr>
      <vt:lpstr>CRCAPHCPTEG__E274____ME_ANN0</vt:lpstr>
      <vt:lpstr>CRCAPHCPTEG__E274____VDMANN0</vt:lpstr>
      <vt:lpstr>CRCAPHCPTEG__E275____BEXANN0</vt:lpstr>
      <vt:lpstr>CRCAPHCPTEG__E275____MA_ANN0</vt:lpstr>
      <vt:lpstr>CRCAPHCPTEG__E275____ME_ANN0</vt:lpstr>
      <vt:lpstr>CRCAPHCPTEG__E275____VDMANN0</vt:lpstr>
      <vt:lpstr>CRCAPHCPTEG__E2761___BEXANN0</vt:lpstr>
      <vt:lpstr>CRCAPHCPTEG__E2761___MA_ANN0</vt:lpstr>
      <vt:lpstr>CRCAPHCPTEG__E2761___ME_ANN0</vt:lpstr>
      <vt:lpstr>CRCAPHCPTEG__E2761___VDMANN0</vt:lpstr>
      <vt:lpstr>CRCAPHCPTEG__E2768___BEXANN0</vt:lpstr>
      <vt:lpstr>CRCAPHCPTEG__E2768___MA_ANN0</vt:lpstr>
      <vt:lpstr>CRCAPHCPTEG__E2768___ME_ANN0</vt:lpstr>
      <vt:lpstr>CRCAPHCPTEG__E2768___VDMANN0</vt:lpstr>
      <vt:lpstr>CRCAPHCPTEG__E279____BEXANN0</vt:lpstr>
      <vt:lpstr>CRCAPHCPTEG__E279____MA_ANN0</vt:lpstr>
      <vt:lpstr>CRCAPHCPTEG__E279____ME_ANN0</vt:lpstr>
      <vt:lpstr>CRCAPHCPTEG__E279____VDMANN0</vt:lpstr>
      <vt:lpstr>CRCAPHCPTEG__E280____BEXANN0</vt:lpstr>
      <vt:lpstr>CRCAPHCPTEG__E280____MA_ANN0</vt:lpstr>
      <vt:lpstr>CRCAPHCPTEG__E280____ME_ANN0</vt:lpstr>
      <vt:lpstr>CRCAPHCPTEG__E280____VDMANN0</vt:lpstr>
      <vt:lpstr>CRCAPHCPTEG__E2811___BEXANN0</vt:lpstr>
      <vt:lpstr>CRCAPHCPTEG__E2811___MA_ANN0</vt:lpstr>
      <vt:lpstr>CRCAPHCPTEG__E2811___ME_ANN0</vt:lpstr>
      <vt:lpstr>CRCAPHCPTEG__E2811___VDMANN0</vt:lpstr>
      <vt:lpstr>CRCAPHCPTEG__E2812___BEXANN0</vt:lpstr>
      <vt:lpstr>CRCAPHCPTEG__E2812___MA_ANN0</vt:lpstr>
      <vt:lpstr>CRCAPHCPTEG__E2812___ME_ANN0</vt:lpstr>
      <vt:lpstr>CRCAPHCPTEG__E2812___VDMANN0</vt:lpstr>
      <vt:lpstr>CRCAPHCPTEG__E2813___BEXANN0</vt:lpstr>
      <vt:lpstr>CRCAPHCPTEG__E2813___MA_ANN0</vt:lpstr>
      <vt:lpstr>CRCAPHCPTEG__E2813___ME_ANN0</vt:lpstr>
      <vt:lpstr>CRCAPHCPTEG__E2813___VDMANN0</vt:lpstr>
      <vt:lpstr>CRCAPHCPTEG__E2814___BEXANN0</vt:lpstr>
      <vt:lpstr>CRCAPHCPTEG__E2814___MA_ANN0</vt:lpstr>
      <vt:lpstr>CRCAPHCPTEG__E2814___ME_ANN0</vt:lpstr>
      <vt:lpstr>CRCAPHCPTEG__E2814___VDMANN0</vt:lpstr>
      <vt:lpstr>CRCAPHCPTEG__E2815___BEXANN0</vt:lpstr>
      <vt:lpstr>CRCAPHCPTEG__E2815___MA_ANN0</vt:lpstr>
      <vt:lpstr>CRCAPHCPTEG__E2815___ME_ANN0</vt:lpstr>
      <vt:lpstr>CRCAPHCPTEG__E2815___VDMANN0</vt:lpstr>
      <vt:lpstr>CRCAPHCPTEG__E2818___BEXANN0</vt:lpstr>
      <vt:lpstr>CRCAPHCPTEG__E2818___MA_ANN0</vt:lpstr>
      <vt:lpstr>CRCAPHCPTEG__E2818___ME_ANN0</vt:lpstr>
      <vt:lpstr>CRCAPHCPTEG__E2818___VDMANN0</vt:lpstr>
      <vt:lpstr>CRCAPHCPTEG__E282____BEXANN0</vt:lpstr>
      <vt:lpstr>CRCAPHCPTEG__E282____MA_ANN0</vt:lpstr>
      <vt:lpstr>CRCAPHCPTEG__E282____ME_ANN0</vt:lpstr>
      <vt:lpstr>CRCAPHCPTEG__E282____VDMANN0</vt:lpstr>
      <vt:lpstr>CRCAPHCPTEG__E290____BEXANN0</vt:lpstr>
      <vt:lpstr>CRCAPHCPTEG__E290____MA_ANN0</vt:lpstr>
      <vt:lpstr>CRCAPHCPTEG__E290____ME_ANN0</vt:lpstr>
      <vt:lpstr>CRCAPHCPTEG__E290____VDMANN0</vt:lpstr>
      <vt:lpstr>CRCAPHCPTEG__E291____BEXANN0</vt:lpstr>
      <vt:lpstr>CRCAPHCPTEG__E291____MA_ANN0</vt:lpstr>
      <vt:lpstr>CRCAPHCPTEG__E291____ME_ANN0</vt:lpstr>
      <vt:lpstr>CRCAPHCPTEG__E291____VDMANN0</vt:lpstr>
      <vt:lpstr>CRCAPHCPTEG__E292____BEXANN0</vt:lpstr>
      <vt:lpstr>CRCAPHCPTEG__E292____MA_ANN0</vt:lpstr>
      <vt:lpstr>CRCAPHCPTEG__E292____ME_ANN0</vt:lpstr>
      <vt:lpstr>CRCAPHCPTEG__E292____VDMANN0</vt:lpstr>
      <vt:lpstr>CRCAPHCPTEG__E293____BEXANN0</vt:lpstr>
      <vt:lpstr>CRCAPHCPTEG__E293____MA_ANN0</vt:lpstr>
      <vt:lpstr>CRCAPHCPTEG__E293____ME_ANN0</vt:lpstr>
      <vt:lpstr>CRCAPHCPTEG__E293____VDMANN0</vt:lpstr>
      <vt:lpstr>CRCAPHCPTEG__E296____BEXANN0</vt:lpstr>
      <vt:lpstr>CRCAPHCPTEG__E296____MA_ANN0</vt:lpstr>
      <vt:lpstr>CRCAPHCPTEG__E296____ME_ANN0</vt:lpstr>
      <vt:lpstr>CRCAPHCPTEG__E296____VDMANN0</vt:lpstr>
      <vt:lpstr>CRCAPHCPTEG__E297____BEXANN0</vt:lpstr>
      <vt:lpstr>CRCAPHCPTEG__E297____MA_ANN0</vt:lpstr>
      <vt:lpstr>CRCAPHCPTEG__E297____ME_ANN0</vt:lpstr>
      <vt:lpstr>CRCAPHCPTEG__E297____VDMANN0</vt:lpstr>
      <vt:lpstr>CRCAPHCPTEG__E39_____BEXANN0</vt:lpstr>
      <vt:lpstr>CRCAPHCPTEG__E39_____MA_ANN0</vt:lpstr>
      <vt:lpstr>CRCAPHCPTEG__E39_____ME_ANN0</vt:lpstr>
      <vt:lpstr>CRCAPHCPTEG__E39_____VDMANN0</vt:lpstr>
      <vt:lpstr>CRCAPHCPTEG__E481____BEXANN0</vt:lpstr>
      <vt:lpstr>CRCAPHCPTEG__E481____MA_ANN0</vt:lpstr>
      <vt:lpstr>CRCAPHCPTEG__E481____ME_ANN0</vt:lpstr>
      <vt:lpstr>CRCAPHCPTEG__E481____VDMANN0</vt:lpstr>
      <vt:lpstr>CRCAPHCPTEG__E49_____BEXANN0</vt:lpstr>
      <vt:lpstr>CRCAPHCPTEG__E49_____MA_ANN0</vt:lpstr>
      <vt:lpstr>CRCAPHCPTEG__E49_____ME_ANN0</vt:lpstr>
      <vt:lpstr>CRCAPHCPTEG__E49_____VDMANN0</vt:lpstr>
      <vt:lpstr>CRCAPHCPTEG__E59_____BEXANN0</vt:lpstr>
      <vt:lpstr>CRCAPHCPTEG__E59_____MA_ANN0</vt:lpstr>
      <vt:lpstr>CRCAPHCPTEG__E59_____ME_ANN0</vt:lpstr>
      <vt:lpstr>CRCAPHCPTEG__E59_____VDMANN0</vt:lpstr>
      <vt:lpstr>CRCAPHCPTEG__EXCEDEXPBEXANN0</vt:lpstr>
      <vt:lpstr>CRCAPHCPTEG__EXCEDEXPCAPANN0</vt:lpstr>
      <vt:lpstr>CRCAPHCPTEG__EXCEDEXPCARANM1</vt:lpstr>
      <vt:lpstr>CRCAPHCPTEG__EXCEDEXPCARANN0</vt:lpstr>
      <vt:lpstr>CRCAPHCPTEG__EXCEDEXPVDMANN0</vt:lpstr>
      <vt:lpstr>CRCAPHCPTEG__P1064___CAPANN0</vt:lpstr>
      <vt:lpstr>CRCAPHCPTEG__P1064___CARANN0</vt:lpstr>
      <vt:lpstr>CRCAPHCPTEG__P10682__CAPANN0</vt:lpstr>
      <vt:lpstr>CRCAPHCPTEG__P10682__CARANN0</vt:lpstr>
      <vt:lpstr>CRCAPHCPTEG__P10683__CAPANN0</vt:lpstr>
      <vt:lpstr>CRCAPHCPTEG__P10683__CARANN0</vt:lpstr>
      <vt:lpstr>CRCAPHCPTEG__P10685__CAPANN0</vt:lpstr>
      <vt:lpstr>CRCAPHCPTEG__P10685__CARANN0</vt:lpstr>
      <vt:lpstr>CRCAPHCPTEG__P10686__CAPANN0</vt:lpstr>
      <vt:lpstr>CRCAPHCPTEG__P10686__CARANN0</vt:lpstr>
      <vt:lpstr>CRCAPHCPTEG__P10687__CAPANN0</vt:lpstr>
      <vt:lpstr>CRCAPHCPTEG__P10687__CARANN0</vt:lpstr>
      <vt:lpstr>CRCAPHCPTEG__P114____CAPANN0</vt:lpstr>
      <vt:lpstr>CRCAPHCPTEG__P114____CARANN0</vt:lpstr>
      <vt:lpstr>CRCAPHCPTEG__P11510__CAPANN0</vt:lpstr>
      <vt:lpstr>CRCAPHCPTEG__P11510__CARANN0</vt:lpstr>
      <vt:lpstr>CRCAPHCPTEG__P11511__CAPANN0</vt:lpstr>
      <vt:lpstr>CRCAPHCPTEG__P11511__CARANN0</vt:lpstr>
      <vt:lpstr>CRCAPHCPTEG__P11519__CAPANN0</vt:lpstr>
      <vt:lpstr>CRCAPHCPTEG__P11519__CARANN0</vt:lpstr>
      <vt:lpstr>CRCAPHCPTEG__R001____BEXANN0</vt:lpstr>
      <vt:lpstr>CRCAPHCPTEG__R001____MA_ANN0</vt:lpstr>
      <vt:lpstr>CRCAPHCPTEG__R001____ME_ANN0</vt:lpstr>
      <vt:lpstr>CRCAPHCPTEG__R001____VDMANN0</vt:lpstr>
      <vt:lpstr>CRCAPHCPTEG__R004____BEXANN0</vt:lpstr>
      <vt:lpstr>CRCAPHCPTEG__R004____MA_ANN0</vt:lpstr>
      <vt:lpstr>CRCAPHCPTEG__R004____ME_ANN0</vt:lpstr>
      <vt:lpstr>CRCAPHCPTEG__R004____VDMANN0</vt:lpstr>
      <vt:lpstr>CRCAPHCPTEG__R007____BEXANN0</vt:lpstr>
      <vt:lpstr>CRCAPHCPTEG__R007____MA_ANN0</vt:lpstr>
      <vt:lpstr>CRCAPHCPTEG__R007____ME_ANN0</vt:lpstr>
      <vt:lpstr>CRCAPHCPTEG__R007____VDMANN0</vt:lpstr>
      <vt:lpstr>CRCAPHCPTEG__R102____BEXANN0</vt:lpstr>
      <vt:lpstr>CRCAPHCPTEG__R102____MA_ANN0</vt:lpstr>
      <vt:lpstr>CRCAPHCPTEG__R102____ME_ANN0</vt:lpstr>
      <vt:lpstr>CRCAPHCPTEG__R102____VDMANN0</vt:lpstr>
      <vt:lpstr>CRCAPHCPTEG__R103____BEXANN0</vt:lpstr>
      <vt:lpstr>CRCAPHCPTEG__R103____MA_ANN0</vt:lpstr>
      <vt:lpstr>CRCAPHCPTEG__R103____ME_ANN0</vt:lpstr>
      <vt:lpstr>CRCAPHCPTEG__R103____VDMANN0</vt:lpstr>
      <vt:lpstr>CRCAPHCPTEG__R105____BEXANN0</vt:lpstr>
      <vt:lpstr>CRCAPHCPTEG__R105____MA_ANN0</vt:lpstr>
      <vt:lpstr>CRCAPHCPTEG__R105____ME_ANN0</vt:lpstr>
      <vt:lpstr>CRCAPHCPTEG__R105____VDMANN0</vt:lpstr>
      <vt:lpstr>CRCAPHCPTEG__R106____BEXANN0</vt:lpstr>
      <vt:lpstr>CRCAPHCPTEG__R106____MA_ANN0</vt:lpstr>
      <vt:lpstr>CRCAPHCPTEG__R106____ME_ANN0</vt:lpstr>
      <vt:lpstr>CRCAPHCPTEG__R106____VDMANN0</vt:lpstr>
      <vt:lpstr>CRCAPHCPTEG__R1161___BEXANN0</vt:lpstr>
      <vt:lpstr>CRCAPHCPTEG__R1161___MA_ANN0</vt:lpstr>
      <vt:lpstr>CRCAPHCPTEG__R1161___ME_ANN0</vt:lpstr>
      <vt:lpstr>CRCAPHCPTEG__R1161___VDMANN0</vt:lpstr>
      <vt:lpstr>CRCAPHCPTEG__R131____BEXANN0</vt:lpstr>
      <vt:lpstr>CRCAPHCPTEG__R131____MA_ANN0</vt:lpstr>
      <vt:lpstr>CRCAPHCPTEG__R131____ME_ANN0</vt:lpstr>
      <vt:lpstr>CRCAPHCPTEG__R131____VDMANN0</vt:lpstr>
      <vt:lpstr>CRCAPHCPTEG__R138____BEXANN0</vt:lpstr>
      <vt:lpstr>CRCAPHCPTEG__R138____MA_ANN0</vt:lpstr>
      <vt:lpstr>CRCAPHCPTEG__R138____ME_ANN0</vt:lpstr>
      <vt:lpstr>CRCAPHCPTEG__R138____VDMANN0</vt:lpstr>
      <vt:lpstr>CRCAPHCPTEG__R139____BEXANN0</vt:lpstr>
      <vt:lpstr>CRCAPHCPTEG__R139____MA_ANN0</vt:lpstr>
      <vt:lpstr>CRCAPHCPTEG__R139____ME_ANN0</vt:lpstr>
      <vt:lpstr>CRCAPHCPTEG__R139____VDMANN0</vt:lpstr>
      <vt:lpstr>CRCAPHCPTEG__R1411___BEXANN0</vt:lpstr>
      <vt:lpstr>CRCAPHCPTEG__R1411___MA_ANN0</vt:lpstr>
      <vt:lpstr>CRCAPHCPTEG__R1411___ME_ANN0</vt:lpstr>
      <vt:lpstr>CRCAPHCPTEG__R1411___VDMANN0</vt:lpstr>
      <vt:lpstr>CRCAPHCPTEG__R142____BEXANN0</vt:lpstr>
      <vt:lpstr>CRCAPHCPTEG__R142____MA_ANN0</vt:lpstr>
      <vt:lpstr>CRCAPHCPTEG__R142____ME_ANN0</vt:lpstr>
      <vt:lpstr>CRCAPHCPTEG__R142____VDMANN0</vt:lpstr>
      <vt:lpstr>CRCAPHCPTEG__R144____BEXANN0</vt:lpstr>
      <vt:lpstr>CRCAPHCPTEG__R144____MA_ANN0</vt:lpstr>
      <vt:lpstr>CRCAPHCPTEG__R144____ME_ANN0</vt:lpstr>
      <vt:lpstr>CRCAPHCPTEG__R144____VDMANN0</vt:lpstr>
      <vt:lpstr>CRCAPHCPTEG__R145____BEXANN0</vt:lpstr>
      <vt:lpstr>CRCAPHCPTEG__R145____MA_ANN0</vt:lpstr>
      <vt:lpstr>CRCAPHCPTEG__R145____ME_ANN0</vt:lpstr>
      <vt:lpstr>CRCAPHCPTEG__R145____VDMANN0</vt:lpstr>
      <vt:lpstr>CRCAPHCPTEG__R146____BEXANN0</vt:lpstr>
      <vt:lpstr>CRCAPHCPTEG__R146____MA_ANN0</vt:lpstr>
      <vt:lpstr>CRCAPHCPTEG__R146____ME_ANN0</vt:lpstr>
      <vt:lpstr>CRCAPHCPTEG__R146____VDMANN0</vt:lpstr>
      <vt:lpstr>CRCAPHCPTEG__R147____BEXANN0</vt:lpstr>
      <vt:lpstr>CRCAPHCPTEG__R147____MA_ANN0</vt:lpstr>
      <vt:lpstr>CRCAPHCPTEG__R147____ME_ANN0</vt:lpstr>
      <vt:lpstr>CRCAPHCPTEG__R147____VDMANN0</vt:lpstr>
      <vt:lpstr>CRCAPHCPTEG__R148____BEXANN0</vt:lpstr>
      <vt:lpstr>CRCAPHCPTEG__R148____MA_ANN0</vt:lpstr>
      <vt:lpstr>CRCAPHCPTEG__R148____ME_ANN0</vt:lpstr>
      <vt:lpstr>CRCAPHCPTEG__R148____VDMANN0</vt:lpstr>
      <vt:lpstr>CRCAPHCPTEG__R14861__BEXANN0</vt:lpstr>
      <vt:lpstr>CRCAPHCPTEG__R14861__MA_ANN0</vt:lpstr>
      <vt:lpstr>CRCAPHCPTEG__R14861__ME_ANN0</vt:lpstr>
      <vt:lpstr>CRCAPHCPTEG__R14861__VDMANN0</vt:lpstr>
      <vt:lpstr>CRCAPHCPTEG__R14862__BEXANN0</vt:lpstr>
      <vt:lpstr>CRCAPHCPTEG__R14862__MA_ANN0</vt:lpstr>
      <vt:lpstr>CRCAPHCPTEG__R14862__ME_ANN0</vt:lpstr>
      <vt:lpstr>CRCAPHCPTEG__R14862__VDMANN0</vt:lpstr>
      <vt:lpstr>CRCAPHCPTEG__R151____BEXANN0</vt:lpstr>
      <vt:lpstr>CRCAPHCPTEG__R151____MA_ANN0</vt:lpstr>
      <vt:lpstr>CRCAPHCPTEG__R151____ME_ANN0</vt:lpstr>
      <vt:lpstr>CRCAPHCPTEG__R151____VDMANN0</vt:lpstr>
      <vt:lpstr>CRCAPHCPTEG__R152____BEXANN0</vt:lpstr>
      <vt:lpstr>CRCAPHCPTEG__R152____MA_ANN0</vt:lpstr>
      <vt:lpstr>CRCAPHCPTEG__R152____ME_ANN0</vt:lpstr>
      <vt:lpstr>CRCAPHCPTEG__R152____VDMANN0</vt:lpstr>
      <vt:lpstr>CRCAPHCPTEG__R153____BEXANN0</vt:lpstr>
      <vt:lpstr>CRCAPHCPTEG__R153____MA_ANN0</vt:lpstr>
      <vt:lpstr>CRCAPHCPTEG__R153____ME_ANN0</vt:lpstr>
      <vt:lpstr>CRCAPHCPTEG__R153____VDMANN0</vt:lpstr>
      <vt:lpstr>CRCAPHCPTEG__R155____BEXANN0</vt:lpstr>
      <vt:lpstr>CRCAPHCPTEG__R155____MA_ANN0</vt:lpstr>
      <vt:lpstr>CRCAPHCPTEG__R155____ME_ANN0</vt:lpstr>
      <vt:lpstr>CRCAPHCPTEG__R155____VDMANN0</vt:lpstr>
      <vt:lpstr>CRCAPHCPTEG__R157____BEXANN0</vt:lpstr>
      <vt:lpstr>CRCAPHCPTEG__R157____MA_ANN0</vt:lpstr>
      <vt:lpstr>CRCAPHCPTEG__R157____ME_ANN0</vt:lpstr>
      <vt:lpstr>CRCAPHCPTEG__R157____VDMANN0</vt:lpstr>
      <vt:lpstr>CRCAPHCPTEG__R158____BEXANN0</vt:lpstr>
      <vt:lpstr>CRCAPHCPTEG__R158____MA_ANN0</vt:lpstr>
      <vt:lpstr>CRCAPHCPTEG__R158____ME_ANN0</vt:lpstr>
      <vt:lpstr>CRCAPHCPTEG__R158____VDMANN0</vt:lpstr>
      <vt:lpstr>CRCAPHCPTEG__R163____BEXANN0</vt:lpstr>
      <vt:lpstr>CRCAPHCPTEG__R163____MA_ANN0</vt:lpstr>
      <vt:lpstr>CRCAPHCPTEG__R163____ME_ANN0</vt:lpstr>
      <vt:lpstr>CRCAPHCPTEG__R163____VDMANN0</vt:lpstr>
      <vt:lpstr>CRCAPHCPTEG__R164____BEXANN0</vt:lpstr>
      <vt:lpstr>CRCAPHCPTEG__R164____MA_ANN0</vt:lpstr>
      <vt:lpstr>CRCAPHCPTEG__R164____ME_ANN0</vt:lpstr>
      <vt:lpstr>CRCAPHCPTEG__R164____VDMANN0</vt:lpstr>
      <vt:lpstr>CRCAPHCPTEG__R165____BEXANN0</vt:lpstr>
      <vt:lpstr>CRCAPHCPTEG__R165____MA_ANN0</vt:lpstr>
      <vt:lpstr>CRCAPHCPTEG__R165____ME_ANN0</vt:lpstr>
      <vt:lpstr>CRCAPHCPTEG__R165____VDMANN0</vt:lpstr>
      <vt:lpstr>CRCAPHCPTEG__R166____BEXANN0</vt:lpstr>
      <vt:lpstr>CRCAPHCPTEG__R166____MA_ANN0</vt:lpstr>
      <vt:lpstr>CRCAPHCPTEG__R166____ME_ANN0</vt:lpstr>
      <vt:lpstr>CRCAPHCPTEG__R166____VDMANN0</vt:lpstr>
      <vt:lpstr>CRCAPHCPTEG__R167____BEXANN0</vt:lpstr>
      <vt:lpstr>CRCAPHCPTEG__R167____MA_ANN0</vt:lpstr>
      <vt:lpstr>CRCAPHCPTEG__R167____ME_ANN0</vt:lpstr>
      <vt:lpstr>CRCAPHCPTEG__R167____VDMANN0</vt:lpstr>
      <vt:lpstr>CRCAPHCPTEG__R168____BEXANN0</vt:lpstr>
      <vt:lpstr>CRCAPHCPTEG__R168____MA_ANN0</vt:lpstr>
      <vt:lpstr>CRCAPHCPTEG__R168____ME_ANN0</vt:lpstr>
      <vt:lpstr>CRCAPHCPTEG__R168____VDMANN0</vt:lpstr>
      <vt:lpstr>CRCAPHCPTEG__R169____BEXANN0</vt:lpstr>
      <vt:lpstr>CRCAPHCPTEG__R169____MA_ANN0</vt:lpstr>
      <vt:lpstr>CRCAPHCPTEG__R169____ME_ANN0</vt:lpstr>
      <vt:lpstr>CRCAPHCPTEG__R169____VDMANN0</vt:lpstr>
      <vt:lpstr>CRCAPHCPTEG__R171____BEXANN0</vt:lpstr>
      <vt:lpstr>CRCAPHCPTEG__R171____MA_ANN0</vt:lpstr>
      <vt:lpstr>CRCAPHCPTEG__R171____ME_ANN0</vt:lpstr>
      <vt:lpstr>CRCAPHCPTEG__R171____VDMANN0</vt:lpstr>
      <vt:lpstr>CRCAPHCPTEG__R174____BEXANN0</vt:lpstr>
      <vt:lpstr>CRCAPHCPTEG__R174____MA_ANN0</vt:lpstr>
      <vt:lpstr>CRCAPHCPTEG__R174____ME_ANN0</vt:lpstr>
      <vt:lpstr>CRCAPHCPTEG__R174____VDMANN0</vt:lpstr>
      <vt:lpstr>CRCAPHCPTEG__R178____BEXANN0</vt:lpstr>
      <vt:lpstr>CRCAPHCPTEG__R178____MA_ANN0</vt:lpstr>
      <vt:lpstr>CRCAPHCPTEG__R178____ME_ANN0</vt:lpstr>
      <vt:lpstr>CRCAPHCPTEG__R178____VDMANN0</vt:lpstr>
      <vt:lpstr>CRCAPHCPTEG__R18_____BEXANN0</vt:lpstr>
      <vt:lpstr>CRCAPHCPTEG__R18_____MA_ANN0</vt:lpstr>
      <vt:lpstr>CRCAPHCPTEG__R18_____ME_ANN0</vt:lpstr>
      <vt:lpstr>CRCAPHCPTEG__R18_____VDMANN0</vt:lpstr>
      <vt:lpstr>CRCAPHCPTEG__R194____BEXANN0</vt:lpstr>
      <vt:lpstr>CRCAPHCPTEG__R194____MA_ANN0</vt:lpstr>
      <vt:lpstr>CRCAPHCPTEG__R194____ME_ANN0</vt:lpstr>
      <vt:lpstr>CRCAPHCPTEG__R194____VDMANN0</vt:lpstr>
      <vt:lpstr>CRCAPHCPTEG__R195____BEXANN0</vt:lpstr>
      <vt:lpstr>CRCAPHCPTEG__R195____MA_ANN0</vt:lpstr>
      <vt:lpstr>CRCAPHCPTEG__R195____ME_ANN0</vt:lpstr>
      <vt:lpstr>CRCAPHCPTEG__R195____VDMANN0</vt:lpstr>
      <vt:lpstr>CRCAPHCPTEG__R197____BEXANN0</vt:lpstr>
      <vt:lpstr>CRCAPHCPTEG__R197____MA_ANN0</vt:lpstr>
      <vt:lpstr>CRCAPHCPTEG__R197____ME_ANN0</vt:lpstr>
      <vt:lpstr>CRCAPHCPTEG__R197____VDMANN0</vt:lpstr>
      <vt:lpstr>CRCAPHCPTEG__R201____BEXANN0</vt:lpstr>
      <vt:lpstr>CRCAPHCPTEG__R201____MA_ANN0</vt:lpstr>
      <vt:lpstr>CRCAPHCPTEG__R201____ME_ANN0</vt:lpstr>
      <vt:lpstr>CRCAPHCPTEG__R201____VDMANN0</vt:lpstr>
      <vt:lpstr>CRCAPHCPTEG__R203____BEXANN0</vt:lpstr>
      <vt:lpstr>CRCAPHCPTEG__R203____MA_ANN0</vt:lpstr>
      <vt:lpstr>CRCAPHCPTEG__R203____ME_ANN0</vt:lpstr>
      <vt:lpstr>CRCAPHCPTEG__R203____VDMANN0</vt:lpstr>
      <vt:lpstr>CRCAPHCPTEG__R205____BEXANN0</vt:lpstr>
      <vt:lpstr>CRCAPHCPTEG__R205____MA_ANN0</vt:lpstr>
      <vt:lpstr>CRCAPHCPTEG__R205____ME_ANN0</vt:lpstr>
      <vt:lpstr>CRCAPHCPTEG__R205____VDMANN0</vt:lpstr>
      <vt:lpstr>CRCAPHCPTEG__R206____BEXANN0</vt:lpstr>
      <vt:lpstr>CRCAPHCPTEG__R206____MA_ANN0</vt:lpstr>
      <vt:lpstr>CRCAPHCPTEG__R206____ME_ANN0</vt:lpstr>
      <vt:lpstr>CRCAPHCPTEG__R206____VDMANN0</vt:lpstr>
      <vt:lpstr>CRCAPHCPTEG__R207____BEXANN0</vt:lpstr>
      <vt:lpstr>CRCAPHCPTEG__R207____MA_ANN0</vt:lpstr>
      <vt:lpstr>CRCAPHCPTEG__R207____ME_ANN0</vt:lpstr>
      <vt:lpstr>CRCAPHCPTEG__R207____VDMANN0</vt:lpstr>
      <vt:lpstr>CRCAPHCPTEG__R208____BEXANN0</vt:lpstr>
      <vt:lpstr>CRCAPHCPTEG__R208____MA_ANN0</vt:lpstr>
      <vt:lpstr>CRCAPHCPTEG__R208____ME_ANN0</vt:lpstr>
      <vt:lpstr>CRCAPHCPTEG__R208____VDMANN0</vt:lpstr>
      <vt:lpstr>CRCAPHCPTEG__R211____BEXANN0</vt:lpstr>
      <vt:lpstr>CRCAPHCPTEG__R211____MA_ANN0</vt:lpstr>
      <vt:lpstr>CRCAPHCPTEG__R211____ME_ANN0</vt:lpstr>
      <vt:lpstr>CRCAPHCPTEG__R211____VDMANN0</vt:lpstr>
      <vt:lpstr>CRCAPHCPTEG__R212____BEXANN0</vt:lpstr>
      <vt:lpstr>CRCAPHCPTEG__R212____MA_ANN0</vt:lpstr>
      <vt:lpstr>CRCAPHCPTEG__R212____ME_ANN0</vt:lpstr>
      <vt:lpstr>CRCAPHCPTEG__R212____VDMANN0</vt:lpstr>
      <vt:lpstr>CRCAPHCPTEG__R213____BEXANN0</vt:lpstr>
      <vt:lpstr>CRCAPHCPTEG__R213____MA_ANN0</vt:lpstr>
      <vt:lpstr>CRCAPHCPTEG__R213____ME_ANN0</vt:lpstr>
      <vt:lpstr>CRCAPHCPTEG__R213____VDMANN0</vt:lpstr>
      <vt:lpstr>CRCAPHCPTEG__R214____BEXANN0</vt:lpstr>
      <vt:lpstr>CRCAPHCPTEG__R214____MA_ANN0</vt:lpstr>
      <vt:lpstr>CRCAPHCPTEG__R214____ME_ANN0</vt:lpstr>
      <vt:lpstr>CRCAPHCPTEG__R214____VDMANN0</vt:lpstr>
      <vt:lpstr>CRCAPHCPTEG__R215____BEXANN0</vt:lpstr>
      <vt:lpstr>CRCAPHCPTEG__R215____MA_ANN0</vt:lpstr>
      <vt:lpstr>CRCAPHCPTEG__R215____ME_ANN0</vt:lpstr>
      <vt:lpstr>CRCAPHCPTEG__R215____VDMANN0</vt:lpstr>
      <vt:lpstr>CRCAPHCPTEG__R216____BEXANN0</vt:lpstr>
      <vt:lpstr>CRCAPHCPTEG__R216____MA_ANN0</vt:lpstr>
      <vt:lpstr>CRCAPHCPTEG__R216____ME_ANN0</vt:lpstr>
      <vt:lpstr>CRCAPHCPTEG__R216____VDMANN0</vt:lpstr>
      <vt:lpstr>CRCAPHCPTEG__R2181___BEXANN0</vt:lpstr>
      <vt:lpstr>CRCAPHCPTEG__R2181___MA_ANN0</vt:lpstr>
      <vt:lpstr>CRCAPHCPTEG__R2181___ME_ANN0</vt:lpstr>
      <vt:lpstr>CRCAPHCPTEG__R2181___VDMANN0</vt:lpstr>
      <vt:lpstr>CRCAPHCPTEG__R2182___BEXANN0</vt:lpstr>
      <vt:lpstr>CRCAPHCPTEG__R2182___MA_ANN0</vt:lpstr>
      <vt:lpstr>CRCAPHCPTEG__R2182___ME_ANN0</vt:lpstr>
      <vt:lpstr>CRCAPHCPTEG__R2182___VDMANN0</vt:lpstr>
      <vt:lpstr>CRCAPHCPTEG__R2183___BEXANN0</vt:lpstr>
      <vt:lpstr>CRCAPHCPTEG__R2183___MA_ANN0</vt:lpstr>
      <vt:lpstr>CRCAPHCPTEG__R2183___ME_ANN0</vt:lpstr>
      <vt:lpstr>CRCAPHCPTEG__R2183___VDMANN0</vt:lpstr>
      <vt:lpstr>CRCAPHCPTEG__R2184___BEXANN0</vt:lpstr>
      <vt:lpstr>CRCAPHCPTEG__R2184___MA_ANN0</vt:lpstr>
      <vt:lpstr>CRCAPHCPTEG__R2184___ME_ANN0</vt:lpstr>
      <vt:lpstr>CRCAPHCPTEG__R2184___VDMANN0</vt:lpstr>
      <vt:lpstr>CRCAPHCPTEG__R2185___BEXANN0</vt:lpstr>
      <vt:lpstr>CRCAPHCPTEG__R2185___MA_ANN0</vt:lpstr>
      <vt:lpstr>CRCAPHCPTEG__R2185___ME_ANN0</vt:lpstr>
      <vt:lpstr>CRCAPHCPTEG__R2185___VDMANN0</vt:lpstr>
      <vt:lpstr>CRCAPHCPTEG__R2188___BEXANN0</vt:lpstr>
      <vt:lpstr>CRCAPHCPTEG__R2188___MA_ANN0</vt:lpstr>
      <vt:lpstr>CRCAPHCPTEG__R2188___ME_ANN0</vt:lpstr>
      <vt:lpstr>CRCAPHCPTEG__R2188___VDMANN0</vt:lpstr>
      <vt:lpstr>CRCAPHCPTEG__R221____BEXANN0</vt:lpstr>
      <vt:lpstr>CRCAPHCPTEG__R221____MA_ANN0</vt:lpstr>
      <vt:lpstr>CRCAPHCPTEG__R221____ME_ANN0</vt:lpstr>
      <vt:lpstr>CRCAPHCPTEG__R221____VDMANN0</vt:lpstr>
      <vt:lpstr>CRCAPHCPTEG__R222____BEXANN0</vt:lpstr>
      <vt:lpstr>CRCAPHCPTEG__R222____MA_ANN0</vt:lpstr>
      <vt:lpstr>CRCAPHCPTEG__R222____ME_ANN0</vt:lpstr>
      <vt:lpstr>CRCAPHCPTEG__R222____VDMANN0</vt:lpstr>
      <vt:lpstr>CRCAPHCPTEG__R223____BEXANN0</vt:lpstr>
      <vt:lpstr>CRCAPHCPTEG__R223____MA_ANN0</vt:lpstr>
      <vt:lpstr>CRCAPHCPTEG__R223____ME_ANN0</vt:lpstr>
      <vt:lpstr>CRCAPHCPTEG__R223____VDMANN0</vt:lpstr>
      <vt:lpstr>CRCAPHCPTEG__R224____BEXANN0</vt:lpstr>
      <vt:lpstr>CRCAPHCPTEG__R224____MA_ANN0</vt:lpstr>
      <vt:lpstr>CRCAPHCPTEG__R224____ME_ANN0</vt:lpstr>
      <vt:lpstr>CRCAPHCPTEG__R224____VDMANN0</vt:lpstr>
      <vt:lpstr>CRCAPHCPTEG__R225____BEXANN0</vt:lpstr>
      <vt:lpstr>CRCAPHCPTEG__R225____MA_ANN0</vt:lpstr>
      <vt:lpstr>CRCAPHCPTEG__R225____ME_ANN0</vt:lpstr>
      <vt:lpstr>CRCAPHCPTEG__R225____VDMANN0</vt:lpstr>
      <vt:lpstr>CRCAPHCPTEG__R226____BEXANN0</vt:lpstr>
      <vt:lpstr>CRCAPHCPTEG__R226____MA_ANN0</vt:lpstr>
      <vt:lpstr>CRCAPHCPTEG__R226____ME_ANN0</vt:lpstr>
      <vt:lpstr>CRCAPHCPTEG__R226____VDMANN0</vt:lpstr>
      <vt:lpstr>CRCAPHCPTEG__R228____BEXANN0</vt:lpstr>
      <vt:lpstr>CRCAPHCPTEG__R228____MA_ANN0</vt:lpstr>
      <vt:lpstr>CRCAPHCPTEG__R228____ME_ANN0</vt:lpstr>
      <vt:lpstr>CRCAPHCPTEG__R228____VDMANN0</vt:lpstr>
      <vt:lpstr>CRCAPHCPTEG__R229____BEXANN0</vt:lpstr>
      <vt:lpstr>CRCAPHCPTEG__R229____MA_ANN0</vt:lpstr>
      <vt:lpstr>CRCAPHCPTEG__R229____ME_ANN0</vt:lpstr>
      <vt:lpstr>CRCAPHCPTEG__R229____VDMANN0</vt:lpstr>
      <vt:lpstr>CRCAPHCPTEG__R2312___BEXANN0</vt:lpstr>
      <vt:lpstr>CRCAPHCPTEG__R2312___MA_ANN0</vt:lpstr>
      <vt:lpstr>CRCAPHCPTEG__R2312___ME_ANN0</vt:lpstr>
      <vt:lpstr>CRCAPHCPTEG__R2312___VDMANN0</vt:lpstr>
      <vt:lpstr>CRCAPHCPTEG__R2313___BEXANN0</vt:lpstr>
      <vt:lpstr>CRCAPHCPTEG__R2313___MA_ANN0</vt:lpstr>
      <vt:lpstr>CRCAPHCPTEG__R2313___ME_ANN0</vt:lpstr>
      <vt:lpstr>CRCAPHCPTEG__R2313___VDMANN0</vt:lpstr>
      <vt:lpstr>CRCAPHCPTEG__R2314___BEXANN0</vt:lpstr>
      <vt:lpstr>CRCAPHCPTEG__R2314___MA_ANN0</vt:lpstr>
      <vt:lpstr>CRCAPHCPTEG__R2314___ME_ANN0</vt:lpstr>
      <vt:lpstr>CRCAPHCPTEG__R2314___VDMANN0</vt:lpstr>
      <vt:lpstr>CRCAPHCPTEG__R2315___BEXANN0</vt:lpstr>
      <vt:lpstr>CRCAPHCPTEG__R2315___MA_ANN0</vt:lpstr>
      <vt:lpstr>CRCAPHCPTEG__R2315___ME_ANN0</vt:lpstr>
      <vt:lpstr>CRCAPHCPTEG__R2315___VDMANN0</vt:lpstr>
      <vt:lpstr>CRCAPHCPTEG__R2318___BEXANN0</vt:lpstr>
      <vt:lpstr>CRCAPHCPTEG__R2318___MA_ANN0</vt:lpstr>
      <vt:lpstr>CRCAPHCPTEG__R2318___ME_ANN0</vt:lpstr>
      <vt:lpstr>CRCAPHCPTEG__R2318___VDMANN0</vt:lpstr>
      <vt:lpstr>CRCAPHCPTEG__R232____BEXANN0</vt:lpstr>
      <vt:lpstr>CRCAPHCPTEG__R232____MA_ANN0</vt:lpstr>
      <vt:lpstr>CRCAPHCPTEG__R232____ME_ANN0</vt:lpstr>
      <vt:lpstr>CRCAPHCPTEG__R232____VDMANN0</vt:lpstr>
      <vt:lpstr>CRCAPHCPTEG__R235____BEXANN0</vt:lpstr>
      <vt:lpstr>CRCAPHCPTEG__R235____MA_ANN0</vt:lpstr>
      <vt:lpstr>CRCAPHCPTEG__R235____ME_ANN0</vt:lpstr>
      <vt:lpstr>CRCAPHCPTEG__R235____VDMANN0</vt:lpstr>
      <vt:lpstr>CRCAPHCPTEG__R237____BEXANN0</vt:lpstr>
      <vt:lpstr>CRCAPHCPTEG__R237____MA_ANN0</vt:lpstr>
      <vt:lpstr>CRCAPHCPTEG__R237____ME_ANN0</vt:lpstr>
      <vt:lpstr>CRCAPHCPTEG__R237____VDMANN0</vt:lpstr>
      <vt:lpstr>CRCAPHCPTEG__R238____BEXANN0</vt:lpstr>
      <vt:lpstr>CRCAPHCPTEG__R238____MA_ANN0</vt:lpstr>
      <vt:lpstr>CRCAPHCPTEG__R238____ME_ANN0</vt:lpstr>
      <vt:lpstr>CRCAPHCPTEG__R238____VDMANN0</vt:lpstr>
      <vt:lpstr>CRCAPHCPTEG__R24_____BEXANN0</vt:lpstr>
      <vt:lpstr>CRCAPHCPTEG__R24_____MA_ANN0</vt:lpstr>
      <vt:lpstr>CRCAPHCPTEG__R24_____ME_ANN0</vt:lpstr>
      <vt:lpstr>CRCAPHCPTEG__R24_____VDMANN0</vt:lpstr>
      <vt:lpstr>CRCAPHCPTEG__R26_____BEXANN0</vt:lpstr>
      <vt:lpstr>CRCAPHCPTEG__R26_____MA_ANN0</vt:lpstr>
      <vt:lpstr>CRCAPHCPTEG__R26_____ME_ANN0</vt:lpstr>
      <vt:lpstr>CRCAPHCPTEG__R26_____VDMANN0</vt:lpstr>
      <vt:lpstr>CRCAPHCPTEG__R271____BEXANN0</vt:lpstr>
      <vt:lpstr>CRCAPHCPTEG__R271____MA_ANN0</vt:lpstr>
      <vt:lpstr>CRCAPHCPTEG__R271____ME_ANN0</vt:lpstr>
      <vt:lpstr>CRCAPHCPTEG__R271____VDMANN0</vt:lpstr>
      <vt:lpstr>CRCAPHCPTEG__R272____BEXANN0</vt:lpstr>
      <vt:lpstr>CRCAPHCPTEG__R272____MA_ANN0</vt:lpstr>
      <vt:lpstr>CRCAPHCPTEG__R272____ME_ANN0</vt:lpstr>
      <vt:lpstr>CRCAPHCPTEG__R272____VDMANN0</vt:lpstr>
      <vt:lpstr>CRCAPHCPTEG__R273____BEXANN0</vt:lpstr>
      <vt:lpstr>CRCAPHCPTEG__R273____MA_ANN0</vt:lpstr>
      <vt:lpstr>CRCAPHCPTEG__R273____ME_ANN0</vt:lpstr>
      <vt:lpstr>CRCAPHCPTEG__R273____VDMANN0</vt:lpstr>
      <vt:lpstr>CRCAPHCPTEG__R274____BEXANN0</vt:lpstr>
      <vt:lpstr>CRCAPHCPTEG__R274____MA_ANN0</vt:lpstr>
      <vt:lpstr>CRCAPHCPTEG__R274____ME_ANN0</vt:lpstr>
      <vt:lpstr>CRCAPHCPTEG__R274____VDMANN0</vt:lpstr>
      <vt:lpstr>CRCAPHCPTEG__R275____BEXANN0</vt:lpstr>
      <vt:lpstr>CRCAPHCPTEG__R275____MA_ANN0</vt:lpstr>
      <vt:lpstr>CRCAPHCPTEG__R275____ME_ANN0</vt:lpstr>
      <vt:lpstr>CRCAPHCPTEG__R275____VDMANN0</vt:lpstr>
      <vt:lpstr>CRCAPHCPTEG__R2761___BEXANN0</vt:lpstr>
      <vt:lpstr>CRCAPHCPTEG__R2761___MA_ANN0</vt:lpstr>
      <vt:lpstr>CRCAPHCPTEG__R2761___ME_ANN0</vt:lpstr>
      <vt:lpstr>CRCAPHCPTEG__R2761___VDMANN0</vt:lpstr>
      <vt:lpstr>CRCAPHCPTEG__R2768___BEXANN0</vt:lpstr>
      <vt:lpstr>CRCAPHCPTEG__R2768___MA_ANN0</vt:lpstr>
      <vt:lpstr>CRCAPHCPTEG__R2768___ME_ANN0</vt:lpstr>
      <vt:lpstr>CRCAPHCPTEG__R2768___VDMANN0</vt:lpstr>
      <vt:lpstr>CRCAPHCPTEG__R279____BEXANN0</vt:lpstr>
      <vt:lpstr>CRCAPHCPTEG__R279____MA_ANN0</vt:lpstr>
      <vt:lpstr>CRCAPHCPTEG__R279____ME_ANN0</vt:lpstr>
      <vt:lpstr>CRCAPHCPTEG__R279____VDMANN0</vt:lpstr>
      <vt:lpstr>CRCAPHCPTEG__R280____BEXANN0</vt:lpstr>
      <vt:lpstr>CRCAPHCPTEG__R280____MA_ANN0</vt:lpstr>
      <vt:lpstr>CRCAPHCPTEG__R280____ME_ANN0</vt:lpstr>
      <vt:lpstr>CRCAPHCPTEG__R280____VDMANN0</vt:lpstr>
      <vt:lpstr>CRCAPHCPTEG__R2811___BEXANN0</vt:lpstr>
      <vt:lpstr>CRCAPHCPTEG__R2811___MA_ANN0</vt:lpstr>
      <vt:lpstr>CRCAPHCPTEG__R2811___ME_ANN0</vt:lpstr>
      <vt:lpstr>CRCAPHCPTEG__R2811___VDMANN0</vt:lpstr>
      <vt:lpstr>CRCAPHCPTEG__R2812___BEXANN0</vt:lpstr>
      <vt:lpstr>CRCAPHCPTEG__R2812___MA_ANN0</vt:lpstr>
      <vt:lpstr>CRCAPHCPTEG__R2812___ME_ANN0</vt:lpstr>
      <vt:lpstr>CRCAPHCPTEG__R2812___VDMANN0</vt:lpstr>
      <vt:lpstr>CRCAPHCPTEG__R2813___BEXANN0</vt:lpstr>
      <vt:lpstr>CRCAPHCPTEG__R2813___MA_ANN0</vt:lpstr>
      <vt:lpstr>CRCAPHCPTEG__R2813___ME_ANN0</vt:lpstr>
      <vt:lpstr>CRCAPHCPTEG__R2813___VDMANN0</vt:lpstr>
      <vt:lpstr>CRCAPHCPTEG__R2814___BEXANN0</vt:lpstr>
      <vt:lpstr>CRCAPHCPTEG__R2814___MA_ANN0</vt:lpstr>
      <vt:lpstr>CRCAPHCPTEG__R2814___ME_ANN0</vt:lpstr>
      <vt:lpstr>CRCAPHCPTEG__R2814___VDMANN0</vt:lpstr>
      <vt:lpstr>CRCAPHCPTEG__R2815___BEXANN0</vt:lpstr>
      <vt:lpstr>CRCAPHCPTEG__R2815___MA_ANN0</vt:lpstr>
      <vt:lpstr>CRCAPHCPTEG__R2815___ME_ANN0</vt:lpstr>
      <vt:lpstr>CRCAPHCPTEG__R2815___VDMANN0</vt:lpstr>
      <vt:lpstr>CRCAPHCPTEG__R2818___BEXANN0</vt:lpstr>
      <vt:lpstr>CRCAPHCPTEG__R2818___MA_ANN0</vt:lpstr>
      <vt:lpstr>CRCAPHCPTEG__R2818___ME_ANN0</vt:lpstr>
      <vt:lpstr>CRCAPHCPTEG__R2818___VDMANN0</vt:lpstr>
      <vt:lpstr>CRCAPHCPTEG__R282____BEXANN0</vt:lpstr>
      <vt:lpstr>CRCAPHCPTEG__R282____MA_ANN0</vt:lpstr>
      <vt:lpstr>CRCAPHCPTEG__R282____ME_ANN0</vt:lpstr>
      <vt:lpstr>CRCAPHCPTEG__R282____VDMANN0</vt:lpstr>
      <vt:lpstr>CRCAPHCPTEG__R290____BEXANN0</vt:lpstr>
      <vt:lpstr>CRCAPHCPTEG__R290____MA_ANN0</vt:lpstr>
      <vt:lpstr>CRCAPHCPTEG__R290____ME_ANN0</vt:lpstr>
      <vt:lpstr>CRCAPHCPTEG__R290____VDMANN0</vt:lpstr>
      <vt:lpstr>CRCAPHCPTEG__R291____BEXANN0</vt:lpstr>
      <vt:lpstr>CRCAPHCPTEG__R291____MA_ANN0</vt:lpstr>
      <vt:lpstr>CRCAPHCPTEG__R291____ME_ANN0</vt:lpstr>
      <vt:lpstr>CRCAPHCPTEG__R291____VDMANN0</vt:lpstr>
      <vt:lpstr>CRCAPHCPTEG__R292____BEXANN0</vt:lpstr>
      <vt:lpstr>CRCAPHCPTEG__R292____MA_ANN0</vt:lpstr>
      <vt:lpstr>CRCAPHCPTEG__R292____ME_ANN0</vt:lpstr>
      <vt:lpstr>CRCAPHCPTEG__R292____VDMANN0</vt:lpstr>
      <vt:lpstr>CRCAPHCPTEG__R293____BEXANN0</vt:lpstr>
      <vt:lpstr>CRCAPHCPTEG__R293____MA_ANN0</vt:lpstr>
      <vt:lpstr>CRCAPHCPTEG__R293____ME_ANN0</vt:lpstr>
      <vt:lpstr>CRCAPHCPTEG__R293____VDMANN0</vt:lpstr>
      <vt:lpstr>CRCAPHCPTEG__R296____BEXANN0</vt:lpstr>
      <vt:lpstr>CRCAPHCPTEG__R296____MA_ANN0</vt:lpstr>
      <vt:lpstr>CRCAPHCPTEG__R296____ME_ANN0</vt:lpstr>
      <vt:lpstr>CRCAPHCPTEG__R296____VDMANN0</vt:lpstr>
      <vt:lpstr>CRCAPHCPTEG__R297____BEXANN0</vt:lpstr>
      <vt:lpstr>CRCAPHCPTEG__R297____MA_ANN0</vt:lpstr>
      <vt:lpstr>CRCAPHCPTEG__R297____ME_ANN0</vt:lpstr>
      <vt:lpstr>CRCAPHCPTEG__R297____VDMANN0</vt:lpstr>
      <vt:lpstr>CRCAPHCPTEG__R39_____BEXANN0</vt:lpstr>
      <vt:lpstr>CRCAPHCPTEG__R39_____MA_ANN0</vt:lpstr>
      <vt:lpstr>CRCAPHCPTEG__R39_____ME_ANN0</vt:lpstr>
      <vt:lpstr>CRCAPHCPTEG__R39_____VDMANN0</vt:lpstr>
      <vt:lpstr>CRCAPHCPTEG__R481____BEXANN0</vt:lpstr>
      <vt:lpstr>CRCAPHCPTEG__R481____MA_ANN0</vt:lpstr>
      <vt:lpstr>CRCAPHCPTEG__R481____ME_ANN0</vt:lpstr>
      <vt:lpstr>CRCAPHCPTEG__R481____VDMANN0</vt:lpstr>
      <vt:lpstr>CRCAPHCPTEG__R49_____BEXANN0</vt:lpstr>
      <vt:lpstr>CRCAPHCPTEG__R49_____MA_ANN0</vt:lpstr>
      <vt:lpstr>CRCAPHCPTEG__R49_____ME_ANN0</vt:lpstr>
      <vt:lpstr>CRCAPHCPTEG__R49_____VDMANN0</vt:lpstr>
      <vt:lpstr>CRCAPHCPTEG__R59_____BEXANN0</vt:lpstr>
      <vt:lpstr>CRCAPHCPTEG__R59_____MA_ANN0</vt:lpstr>
      <vt:lpstr>CRCAPHCPTEG__R59_____ME_ANN0</vt:lpstr>
      <vt:lpstr>CRCAPHCPTEG__R59_____VDMANN0</vt:lpstr>
      <vt:lpstr>CRCAPHIDEN___ADRESSE____ANN0</vt:lpstr>
      <vt:lpstr>CRCAPHIDEN___CAPAAUTO___ANN0</vt:lpstr>
      <vt:lpstr>CRCAPHIDEN___CAPINST____ANN0</vt:lpstr>
      <vt:lpstr>CRCAPHIDEN___CATEGORI___ANN0</vt:lpstr>
      <vt:lpstr>CRCAPHIDEN___CCNT_______ANN0</vt:lpstr>
      <vt:lpstr>CRCAPHIDEN___COMPETEN___ANN0</vt:lpstr>
      <vt:lpstr>CRCAPHIDEN___DATEARRI___ANN0</vt:lpstr>
      <vt:lpstr>CRCAPHIDEN___DATEHABI___ANN0</vt:lpstr>
      <vt:lpstr>CRCAPHIDEN___DEPARTEM___ANN0</vt:lpstr>
      <vt:lpstr>CRCAPHIDEN___EMAIL______ANN0</vt:lpstr>
      <vt:lpstr>CRCAPHIDEN___FAX________ANN0</vt:lpstr>
      <vt:lpstr>CRCAPHIDEN___NFINESS____ANN0</vt:lpstr>
      <vt:lpstr>CRCAPHIDEN___NOMDIREC___ANN0</vt:lpstr>
      <vt:lpstr>CRCAPHIDEN___NOMETAB____ANN0</vt:lpstr>
      <vt:lpstr>CRCAPHIDEN___ORGAGEST___ANN0</vt:lpstr>
      <vt:lpstr>CRCAPHIDEN___TEL________ANN0</vt:lpstr>
      <vt:lpstr>CRCAPHSALA___ETP_____BEXANN0</vt:lpstr>
      <vt:lpstr>CRCAPHSALAG__AGPL01__CAPANN0</vt:lpstr>
      <vt:lpstr>CRCAPHSALAG__AGPL03__CAPANN0</vt:lpstr>
      <vt:lpstr>CRCAPHSALAG__AGPL04__CAPANN0</vt:lpstr>
      <vt:lpstr>CRCAPHSALAG__AGPL05__CAPANN0</vt:lpstr>
      <vt:lpstr>CRCAPHSALAG__AGPL06__CAPANN0</vt:lpstr>
      <vt:lpstr>CRCAPHSALAG__AGPL07__CAPANN0</vt:lpstr>
      <vt:lpstr>CRCAPHSALAG__AGPL08__CAPANN0</vt:lpstr>
      <vt:lpstr>CRCAPHSALAG__AGPL09__CAPANN0</vt:lpstr>
      <vt:lpstr>CRCAPHSALAG__AGPL10__CAPANN0</vt:lpstr>
      <vt:lpstr>CRCAPHSALAG__AGPL11__CAPANN0</vt:lpstr>
      <vt:lpstr>CRCAPHSALAG__AGPL12__CAPANN0</vt:lpstr>
      <vt:lpstr>CRCAPHSALAG__AGPL13__CAPANN0</vt:lpstr>
      <vt:lpstr>CRCAPHSALAG__AGPL14__CAPANN0</vt:lpstr>
      <vt:lpstr>CRCAPHSALAG__AGPL15__CAPANN0</vt:lpstr>
      <vt:lpstr>CRCAPHSALAG__AGPL16__CAPANN0</vt:lpstr>
      <vt:lpstr>CRCAPHSALAG__AGPL17__CAPANN0</vt:lpstr>
      <vt:lpstr>CRCAPHSALAG__AGPL18__CAPANN0</vt:lpstr>
      <vt:lpstr>CRCAPHSALAG__AGPL19__CAPANN0</vt:lpstr>
      <vt:lpstr>CRCAPHSALAG__AGPL20__CAPANN0</vt:lpstr>
      <vt:lpstr>CRCAPHSALAG__AGPL21__CAPANN0</vt:lpstr>
      <vt:lpstr>CRCAPHSALAG__AGPL22__CAPANN0</vt:lpstr>
      <vt:lpstr>CRCAPHSALAG__AGPL23__CAPANN0</vt:lpstr>
      <vt:lpstr>CRCAPHSALAG__AGPL24__CAPANN0</vt:lpstr>
      <vt:lpstr>CRCAPHSALAG__AGPL25__CAPANN0</vt:lpstr>
      <vt:lpstr>CRCAPHSALAG__AGPL26__CAPANN0</vt:lpstr>
      <vt:lpstr>CRCAPHSALAG__AGPL27__CAPANN0</vt:lpstr>
      <vt:lpstr>CRCAPHSALAG__AGPL28__CAPANN0</vt:lpstr>
      <vt:lpstr>CRCAPHSALAG__AGPL29__CAPANN0</vt:lpstr>
      <vt:lpstr>CRCAPHSALAG__AGPL30__CAPANN0</vt:lpstr>
      <vt:lpstr>CRCAPHSALAG__AGPL31__CAPANN0</vt:lpstr>
      <vt:lpstr>CRCAPHSALAG__AGPL32__CAPANN0</vt:lpstr>
      <vt:lpstr>CRCAPHSALAG__AGPL33__CAPANN0</vt:lpstr>
      <vt:lpstr>CRCAPHSALAG__AGPL34__CAPANN0</vt:lpstr>
      <vt:lpstr>CRCAPHSALAG__AGPL35__CAPANN0</vt:lpstr>
      <vt:lpstr>CRCAPHSALAG__AGPL36__CAPANN0</vt:lpstr>
      <vt:lpstr>CRCAPHSALAG__AGPL37__CAPANN0</vt:lpstr>
      <vt:lpstr>CRCAPHSALAG__AGPL38__CAPANN0</vt:lpstr>
      <vt:lpstr>CRCAPHSALAG__AGPL39__CAPANN0</vt:lpstr>
      <vt:lpstr>CRCAPHSALAG__AGPL40__CAPANN0</vt:lpstr>
      <vt:lpstr>CRCAPHSALAG__AGPL41__CAPANN0</vt:lpstr>
      <vt:lpstr>CRCAPHSALAG__AGPL42__CAPANN0</vt:lpstr>
      <vt:lpstr>CRCAPHSALAG__AGPL43__CAPANN0</vt:lpstr>
      <vt:lpstr>CRCAPHSALAG__AGPL44__CAPANN0</vt:lpstr>
      <vt:lpstr>CRCAPHSALAG__AGPL45__CAPANN0</vt:lpstr>
      <vt:lpstr>CRCAPHSALAG__AGPL46__CAPANN0</vt:lpstr>
      <vt:lpstr>CRCAPHSALAG__AGPL47__CAPANN0</vt:lpstr>
      <vt:lpstr>CRCAPHSALAG__AGPL48__CAPANN0</vt:lpstr>
      <vt:lpstr>CRCAPHSALAG__AGPL49__CAPANN0</vt:lpstr>
      <vt:lpstr>CRCAPHSALAG__AGPL50__CAPANN0</vt:lpstr>
      <vt:lpstr>CRCAPHSALAG__AGPL51__CAPANN0</vt:lpstr>
      <vt:lpstr>CRCAPHSALAG__AGPL52__CAPANN0</vt:lpstr>
      <vt:lpstr>CRCAPHSALAG__AGPL53__CAPANN0</vt:lpstr>
      <vt:lpstr>CRCAPHSALAG__AGPL54__CAPANN0</vt:lpstr>
      <vt:lpstr>CRCAPHSALAG__AGPL55__CAPANN0</vt:lpstr>
      <vt:lpstr>CRCAPHSALAG__AGPL56__CAPANN0</vt:lpstr>
      <vt:lpstr>CRCAPHSALAG__AGPL57__CAPANN0</vt:lpstr>
      <vt:lpstr>CRCAPHSALAG__AGPL58__CAPANN0</vt:lpstr>
      <vt:lpstr>CRCAPHSALAG__AGPL59__CAPANN0</vt:lpstr>
      <vt:lpstr>CRCAPHSALAG__AGPL60__CAPANN0</vt:lpstr>
      <vt:lpstr>CRCAPHSALAG__AGPL61A_CAPANN0</vt:lpstr>
      <vt:lpstr>CRCAPHSALAG__AGPL61B_CAPANN0</vt:lpstr>
      <vt:lpstr>CRCAPHSALAG__AGPL62__CAPANN0</vt:lpstr>
      <vt:lpstr>CRCAPHSALAG__AGPL63__CAPANN0</vt:lpstr>
      <vt:lpstr>CRCAPHSALAG__AGPL64__CAPANN0</vt:lpstr>
      <vt:lpstr>CRCAPHSALAG__AGPL65__CAPANN0</vt:lpstr>
      <vt:lpstr>CRCAPHSALAG__AGPL66__CAPANN0</vt:lpstr>
      <vt:lpstr>CRCAPHSALAG__AGPL67__CAPANN0</vt:lpstr>
      <vt:lpstr>CRCAPHSALAG__AGPL68__CAPANN0</vt:lpstr>
      <vt:lpstr>CRCAPHSALAG__AGPL69__CAPANN0</vt:lpstr>
      <vt:lpstr>CRCAPHSALAG__AGPL70__CAPANN0</vt:lpstr>
      <vt:lpstr>CRCAPHSALAG__AGPL71__CAPANN0</vt:lpstr>
      <vt:lpstr>CRCAPHSALAG__AGPL72__CAPANN0</vt:lpstr>
      <vt:lpstr>CRCAPHSALAG__AGPLRE__CAPANN0</vt:lpstr>
      <vt:lpstr>CRCAPHSALAG__AGTP01__CAPANN0</vt:lpstr>
      <vt:lpstr>CRCAPHSALAG__AGTP03__CAPANN0</vt:lpstr>
      <vt:lpstr>CRCAPHSALAG__AGTP04__CAPANN0</vt:lpstr>
      <vt:lpstr>CRCAPHSALAG__AGTP05__CAPANN0</vt:lpstr>
      <vt:lpstr>CRCAPHSALAG__AGTP06__CAPANN0</vt:lpstr>
      <vt:lpstr>CRCAPHSALAG__AGTP07__CAPANN0</vt:lpstr>
      <vt:lpstr>CRCAPHSALAG__AGTP08__CAPANN0</vt:lpstr>
      <vt:lpstr>CRCAPHSALAG__AGTP09__CAPANN0</vt:lpstr>
      <vt:lpstr>CRCAPHSALAG__AGTP10__CAPANN0</vt:lpstr>
      <vt:lpstr>CRCAPHSALAG__AGTP11__CAPANN0</vt:lpstr>
      <vt:lpstr>CRCAPHSALAG__AGTP12__CAPANN0</vt:lpstr>
      <vt:lpstr>CRCAPHSALAG__AGTP13__CAPANN0</vt:lpstr>
      <vt:lpstr>CRCAPHSALAG__AGTP14__CAPANN0</vt:lpstr>
      <vt:lpstr>CRCAPHSALAG__AGTP15__CAPANN0</vt:lpstr>
      <vt:lpstr>CRCAPHSALAG__AGTP16__CAPANN0</vt:lpstr>
      <vt:lpstr>CRCAPHSALAG__AGTP17__CAPANN0</vt:lpstr>
      <vt:lpstr>CRCAPHSALAG__AGTP18__CAPANN0</vt:lpstr>
      <vt:lpstr>CRCAPHSALAG__AGTP19__CAPANN0</vt:lpstr>
      <vt:lpstr>CRCAPHSALAG__AGTP20__CAPANN0</vt:lpstr>
      <vt:lpstr>CRCAPHSALAG__AGTP21__CAPANN0</vt:lpstr>
      <vt:lpstr>CRCAPHSALAG__AGTP22__CAPANN0</vt:lpstr>
      <vt:lpstr>CRCAPHSALAG__AGTP23__CAPANN0</vt:lpstr>
      <vt:lpstr>CRCAPHSALAG__AGTP24__CAPANN0</vt:lpstr>
      <vt:lpstr>CRCAPHSALAG__AGTP25__CAPANN0</vt:lpstr>
      <vt:lpstr>CRCAPHSALAG__AGTP26__CAPANN0</vt:lpstr>
      <vt:lpstr>CRCAPHSALAG__AGTP27__CAPANN0</vt:lpstr>
      <vt:lpstr>CRCAPHSALAG__AGTP28__CAPANN0</vt:lpstr>
      <vt:lpstr>CRCAPHSALAG__AGTP29__CAPANN0</vt:lpstr>
      <vt:lpstr>CRCAPHSALAG__AGTP30__CAPANN0</vt:lpstr>
      <vt:lpstr>CRCAPHSALAG__AGTP31__CAPANN0</vt:lpstr>
      <vt:lpstr>CRCAPHSALAG__AGTP32__CAPANN0</vt:lpstr>
      <vt:lpstr>CRCAPHSALAG__AGTP33__CAPANN0</vt:lpstr>
      <vt:lpstr>CRCAPHSALAG__AGTP34__CAPANN0</vt:lpstr>
      <vt:lpstr>CRCAPHSALAG__AGTP35__CAPANN0</vt:lpstr>
      <vt:lpstr>CRCAPHSALAG__AGTP36__CAPANN0</vt:lpstr>
      <vt:lpstr>CRCAPHSALAG__AGTP37__CAPANN0</vt:lpstr>
      <vt:lpstr>CRCAPHSALAG__AGTP38__CAPANN0</vt:lpstr>
      <vt:lpstr>CRCAPHSALAG__AGTP39__CAPANN0</vt:lpstr>
      <vt:lpstr>CRCAPHSALAG__AGTP40__CAPANN0</vt:lpstr>
      <vt:lpstr>CRCAPHSALAG__AGTP41__CAPANN0</vt:lpstr>
      <vt:lpstr>CRCAPHSALAG__AGTP42__CAPANN0</vt:lpstr>
      <vt:lpstr>CRCAPHSALAG__AGTP43__CAPANN0</vt:lpstr>
      <vt:lpstr>CRCAPHSALAG__AGTP44__CAPANN0</vt:lpstr>
      <vt:lpstr>CRCAPHSALAG__AGTP45__CAPANN0</vt:lpstr>
      <vt:lpstr>CRCAPHSALAG__AGTP46__CAPANN0</vt:lpstr>
      <vt:lpstr>CRCAPHSALAG__AGTP47__CAPANN0</vt:lpstr>
      <vt:lpstr>CRCAPHSALAG__AGTP48__CAPANN0</vt:lpstr>
      <vt:lpstr>CRCAPHSALAG__AGTP49__CAPANN0</vt:lpstr>
      <vt:lpstr>CRCAPHSALAG__AGTP50__CAPANN0</vt:lpstr>
      <vt:lpstr>CRCAPHSALAG__AGTP51__CAPANN0</vt:lpstr>
      <vt:lpstr>CRCAPHSALAG__AGTP52__CAPANN0</vt:lpstr>
      <vt:lpstr>CRCAPHSALAG__AGTP53__CAPANN0</vt:lpstr>
      <vt:lpstr>CRCAPHSALAG__AGTP54__CAPANN0</vt:lpstr>
      <vt:lpstr>CRCAPHSALAG__AGTP55__CAPANN0</vt:lpstr>
      <vt:lpstr>CRCAPHSALAG__AGTP56__CAPANN0</vt:lpstr>
      <vt:lpstr>CRCAPHSALAG__AGTP57__CAPANN0</vt:lpstr>
      <vt:lpstr>CRCAPHSALAG__AGTP58__CAPANN0</vt:lpstr>
      <vt:lpstr>CRCAPHSALAG__AGTP59__CAPANN0</vt:lpstr>
      <vt:lpstr>CRCAPHSALAG__AGTP60__CAPANN0</vt:lpstr>
      <vt:lpstr>CRCAPHSALAG__AGTP61A_CAPANN0</vt:lpstr>
      <vt:lpstr>CRCAPHSALAG__AGTP61B_CAPANN0</vt:lpstr>
      <vt:lpstr>CRCAPHSALAG__AGTP62__CAPANN0</vt:lpstr>
      <vt:lpstr>CRCAPHSALAG__AGTP63__CAPANN0</vt:lpstr>
      <vt:lpstr>CRCAPHSALAG__AGTP64__CAPANN0</vt:lpstr>
      <vt:lpstr>CRCAPHSALAG__AGTP65__CAPANN0</vt:lpstr>
      <vt:lpstr>CRCAPHSALAG__AGTP66__CAPANN0</vt:lpstr>
      <vt:lpstr>CRCAPHSALAG__AGTP67__CAPANN0</vt:lpstr>
      <vt:lpstr>CRCAPHSALAG__AGTP68__CAPANN0</vt:lpstr>
      <vt:lpstr>CRCAPHSALAG__AGTP69__CAPANN0</vt:lpstr>
      <vt:lpstr>CRCAPHSALAG__AGTP70__CAPANN0</vt:lpstr>
      <vt:lpstr>CRCAPHSALAG__AGTP71__CAPANN0</vt:lpstr>
      <vt:lpstr>CRCAPHSALAG__AGTP72__CAPANN0</vt:lpstr>
      <vt:lpstr>CRCAPHSALAG__AGTPRE__CAPANN0</vt:lpstr>
      <vt:lpstr>CRCAPHSALAG__AUTPRIMECAPANN0</vt:lpstr>
      <vt:lpstr>CRCAPHSALAG__ETP01___CAPANN0</vt:lpstr>
      <vt:lpstr>CRCAPHSALAG__ETP03___CAPANN0</vt:lpstr>
      <vt:lpstr>CRCAPHSALAG__ETP04___CAPANN0</vt:lpstr>
      <vt:lpstr>CRCAPHSALAG__ETP05___CAPANN0</vt:lpstr>
      <vt:lpstr>CRCAPHSALAG__ETP06___CAPANN0</vt:lpstr>
      <vt:lpstr>CRCAPHSALAG__ETP07___CAPANN0</vt:lpstr>
      <vt:lpstr>CRCAPHSALAG__ETP08___CAPANN0</vt:lpstr>
      <vt:lpstr>CRCAPHSALAG__ETP09___CAPANN0</vt:lpstr>
      <vt:lpstr>CRCAPHSALAG__ETP10___CAPANN0</vt:lpstr>
      <vt:lpstr>CRCAPHSALAG__ETP11___CAPANN0</vt:lpstr>
      <vt:lpstr>CRCAPHSALAG__ETP12___CAPANN0</vt:lpstr>
      <vt:lpstr>CRCAPHSALAG__ETP13___CAPANN0</vt:lpstr>
      <vt:lpstr>CRCAPHSALAG__ETP14___CAPANN0</vt:lpstr>
      <vt:lpstr>CRCAPHSALAG__ETP15___CAPANN0</vt:lpstr>
      <vt:lpstr>CRCAPHSALAG__ETP16___CAPANN0</vt:lpstr>
      <vt:lpstr>CRCAPHSALAG__ETP17___CAPANN0</vt:lpstr>
      <vt:lpstr>CRCAPHSALAG__ETP18___CAPANN0</vt:lpstr>
      <vt:lpstr>CRCAPHSALAG__ETP19___CAPANN0</vt:lpstr>
      <vt:lpstr>CRCAPHSALAG__ETP20___CAPANN0</vt:lpstr>
      <vt:lpstr>CRCAPHSALAG__ETP21___CAPANN0</vt:lpstr>
      <vt:lpstr>CRCAPHSALAG__ETP22___CAPANN0</vt:lpstr>
      <vt:lpstr>CRCAPHSALAG__ETP23___CAPANN0</vt:lpstr>
      <vt:lpstr>CRCAPHSALAG__ETP24___CAPANN0</vt:lpstr>
      <vt:lpstr>CRCAPHSALAG__ETP25___CAPANN0</vt:lpstr>
      <vt:lpstr>CRCAPHSALAG__ETP26___CAPANN0</vt:lpstr>
      <vt:lpstr>CRCAPHSALAG__ETP27___CAPANN0</vt:lpstr>
      <vt:lpstr>CRCAPHSALAG__ETP28___CAPANN0</vt:lpstr>
      <vt:lpstr>CRCAPHSALAG__ETP29___CAPANN0</vt:lpstr>
      <vt:lpstr>CRCAPHSALAG__ETP30___CAPANN0</vt:lpstr>
      <vt:lpstr>CRCAPHSALAG__ETP31___CAPANN0</vt:lpstr>
      <vt:lpstr>CRCAPHSALAG__ETP32___CAPANN0</vt:lpstr>
      <vt:lpstr>CRCAPHSALAG__ETP33___CAPANN0</vt:lpstr>
      <vt:lpstr>CRCAPHSALAG__ETP34___CAPANN0</vt:lpstr>
      <vt:lpstr>CRCAPHSALAG__ETP35___CAPANN0</vt:lpstr>
      <vt:lpstr>CRCAPHSALAG__ETP36___CAPANN0</vt:lpstr>
      <vt:lpstr>CRCAPHSALAG__ETP37___CAPANN0</vt:lpstr>
      <vt:lpstr>CRCAPHSALAG__ETP38___CAPANN0</vt:lpstr>
      <vt:lpstr>CRCAPHSALAG__ETP39___CAPANN0</vt:lpstr>
      <vt:lpstr>CRCAPHSALAG__ETP40___CAPANN0</vt:lpstr>
      <vt:lpstr>CRCAPHSALAG__ETP41___CAPANN0</vt:lpstr>
      <vt:lpstr>CRCAPHSALAG__ETP42___CAPANN0</vt:lpstr>
      <vt:lpstr>CRCAPHSALAG__ETP43___CAPANN0</vt:lpstr>
      <vt:lpstr>CRCAPHSALAG__ETP44___CAPANN0</vt:lpstr>
      <vt:lpstr>CRCAPHSALAG__ETP45___CAPANN0</vt:lpstr>
      <vt:lpstr>CRCAPHSALAG__ETP46___CAPANN0</vt:lpstr>
      <vt:lpstr>CRCAPHSALAG__ETP47___CAPANN0</vt:lpstr>
      <vt:lpstr>CRCAPHSALAG__ETP48___CAPANN0</vt:lpstr>
      <vt:lpstr>CRCAPHSALAG__ETP49___CAPANN0</vt:lpstr>
      <vt:lpstr>CRCAPHSALAG__ETP50___CAPANN0</vt:lpstr>
      <vt:lpstr>CRCAPHSALAG__ETP51___CAPANN0</vt:lpstr>
      <vt:lpstr>CRCAPHSALAG__ETP52___CAPANN0</vt:lpstr>
      <vt:lpstr>CRCAPHSALAG__ETP53___CAPANN0</vt:lpstr>
      <vt:lpstr>CRCAPHSALAG__ETP54___CAPANN0</vt:lpstr>
      <vt:lpstr>CRCAPHSALAG__ETP55___CAPANN0</vt:lpstr>
      <vt:lpstr>CRCAPHSALAG__ETP56___CAPANN0</vt:lpstr>
      <vt:lpstr>CRCAPHSALAG__ETP57___CAPANN0</vt:lpstr>
      <vt:lpstr>CRCAPHSALAG__ETP58___CAPANN0</vt:lpstr>
      <vt:lpstr>CRCAPHSALAG__ETP59___CAPANN0</vt:lpstr>
      <vt:lpstr>CRCAPHSALAG__ETP60___CAPANN0</vt:lpstr>
      <vt:lpstr>CRCAPHSALAG__ETP61A__CAPANN0</vt:lpstr>
      <vt:lpstr>CRCAPHSALAG__ETP61B__CAPANN0</vt:lpstr>
      <vt:lpstr>CRCAPHSALAG__ETP62___CAPANN0</vt:lpstr>
      <vt:lpstr>CRCAPHSALAG__ETP63___CAPANN0</vt:lpstr>
      <vt:lpstr>CRCAPHSALAG__ETP64___CAPANN0</vt:lpstr>
      <vt:lpstr>CRCAPHSALAG__ETP65___CAPANN0</vt:lpstr>
      <vt:lpstr>CRCAPHSALAG__ETP66___CAPANN0</vt:lpstr>
      <vt:lpstr>CRCAPHSALAG__ETP67___CAPANN0</vt:lpstr>
      <vt:lpstr>CRCAPHSALAG__ETP68___CAPANN0</vt:lpstr>
      <vt:lpstr>CRCAPHSALAG__ETP69___CAPANN0</vt:lpstr>
      <vt:lpstr>CRCAPHSALAG__ETP70___CAPANN0</vt:lpstr>
      <vt:lpstr>CRCAPHSALAG__ETP71___CAPANN0</vt:lpstr>
      <vt:lpstr>CRCAPHSALAG__ETP72___CAPANN0</vt:lpstr>
      <vt:lpstr>CRCAPHSALAG__ETPRE___CAPANN0</vt:lpstr>
      <vt:lpstr>CRCAPHSALAG__GVTG1___CAPANN0</vt:lpstr>
      <vt:lpstr>CRCAPHSALAG__GVTG2___CAPANN0</vt:lpstr>
      <vt:lpstr>CRCAPHSALAG__GVTG3___CAPANN0</vt:lpstr>
      <vt:lpstr>CRCAPHSALAG__GVTT____CAPANN0</vt:lpstr>
      <vt:lpstr>CRCAPHSALAG__GVTV____CAPANN0</vt:lpstr>
      <vt:lpstr>CRCAPHSALAG__INDPOURCCAPANN0</vt:lpstr>
      <vt:lpstr>CRCAPHSALAG__POINT___BEXANN0</vt:lpstr>
      <vt:lpstr>CRCAPHSALAG__POINT___CAPANN0</vt:lpstr>
      <vt:lpstr>CRCAPHSALAG__POINT___CARANM1</vt:lpstr>
      <vt:lpstr>CRCAPHSALAG__PTSIND__CAPANN0</vt:lpstr>
      <vt:lpstr>CRCAPHSALAG__PTSMENS_CAPANN0</vt:lpstr>
      <vt:lpstr>CRCAPHSALAG__PTSPRIMECAPANN0</vt:lpstr>
      <vt:lpstr>CRCAPHSALAG__RECATTENBEXANN0</vt:lpstr>
      <vt:lpstr>CRCAPHSALAG__RECATTENCAPANN0</vt:lpstr>
      <vt:lpstr>CRCAPHSALAG__RECATTENCARANM1</vt:lpstr>
      <vt:lpstr>CRCAPHSALAG__SAL01___BEXANN0</vt:lpstr>
      <vt:lpstr>CRCAPHSALAG__SAL01___CAPANN0</vt:lpstr>
      <vt:lpstr>CRCAPHSALAG__SAL03___BEXANN0</vt:lpstr>
      <vt:lpstr>CRCAPHSALAG__SAL03___CAPANN0</vt:lpstr>
      <vt:lpstr>CRCAPHSALAG__SAL04___BEXANN0</vt:lpstr>
      <vt:lpstr>CRCAPHSALAG__SAL04___CAPANN0</vt:lpstr>
      <vt:lpstr>CRCAPHSALAG__SAL05___BEXANN0</vt:lpstr>
      <vt:lpstr>CRCAPHSALAG__SAL05___CAPANN0</vt:lpstr>
      <vt:lpstr>CRCAPHSALAG__SAL06___BEXANN0</vt:lpstr>
      <vt:lpstr>CRCAPHSALAG__SAL06___CAPANN0</vt:lpstr>
      <vt:lpstr>CRCAPHSALAG__SAL07___BEXANN0</vt:lpstr>
      <vt:lpstr>CRCAPHSALAG__SAL07___CAPANN0</vt:lpstr>
      <vt:lpstr>CRCAPHSALAG__SAL08___BEXANN0</vt:lpstr>
      <vt:lpstr>CRCAPHSALAG__SAL08___CAPANN0</vt:lpstr>
      <vt:lpstr>CRCAPHSALAG__SAL09___BEXANN0</vt:lpstr>
      <vt:lpstr>CRCAPHSALAG__SAL09___CAPANN0</vt:lpstr>
      <vt:lpstr>CRCAPHSALAG__SAL10___BEXANN0</vt:lpstr>
      <vt:lpstr>CRCAPHSALAG__SAL10___CAPANN0</vt:lpstr>
      <vt:lpstr>CRCAPHSALAG__SAL11___BEXANN0</vt:lpstr>
      <vt:lpstr>CRCAPHSALAG__SAL11___CAPANN0</vt:lpstr>
      <vt:lpstr>CRCAPHSALAG__SAL12___BEXANN0</vt:lpstr>
      <vt:lpstr>CRCAPHSALAG__SAL12___CAPANN0</vt:lpstr>
      <vt:lpstr>CRCAPHSALAG__SAL13___BEXANN0</vt:lpstr>
      <vt:lpstr>CRCAPHSALAG__SAL13___CAPANN0</vt:lpstr>
      <vt:lpstr>CRCAPHSALAG__SAL14___BEXANN0</vt:lpstr>
      <vt:lpstr>CRCAPHSALAG__SAL14___CAPANN0</vt:lpstr>
      <vt:lpstr>CRCAPHSALAG__SAL15___BEXANN0</vt:lpstr>
      <vt:lpstr>CRCAPHSALAG__SAL15___CAPANN0</vt:lpstr>
      <vt:lpstr>CRCAPHSALAG__SAL16___BEXANN0</vt:lpstr>
      <vt:lpstr>CRCAPHSALAG__SAL16___CAPANN0</vt:lpstr>
      <vt:lpstr>CRCAPHSALAG__SAL17___BEXANN0</vt:lpstr>
      <vt:lpstr>CRCAPHSALAG__SAL17___CAPANN0</vt:lpstr>
      <vt:lpstr>CRCAPHSALAG__SAL18___BEXANN0</vt:lpstr>
      <vt:lpstr>CRCAPHSALAG__SAL18___CAPANN0</vt:lpstr>
      <vt:lpstr>CRCAPHSALAG__SAL19___BEXANN0</vt:lpstr>
      <vt:lpstr>CRCAPHSALAG__SAL19___CAPANN0</vt:lpstr>
      <vt:lpstr>CRCAPHSALAG__SAL20___BEXANN0</vt:lpstr>
      <vt:lpstr>CRCAPHSALAG__SAL20___CAPANN0</vt:lpstr>
      <vt:lpstr>CRCAPHSALAG__SAL21___BEXANN0</vt:lpstr>
      <vt:lpstr>CRCAPHSALAG__SAL21___CAPANN0</vt:lpstr>
      <vt:lpstr>CRCAPHSALAG__SAL22___BEXANN0</vt:lpstr>
      <vt:lpstr>CRCAPHSALAG__SAL22___CAPANN0</vt:lpstr>
      <vt:lpstr>CRCAPHSALAG__SAL23___BEXANN0</vt:lpstr>
      <vt:lpstr>CRCAPHSALAG__SAL23___CAPANN0</vt:lpstr>
      <vt:lpstr>CRCAPHSALAG__SAL24___BEXANN0</vt:lpstr>
      <vt:lpstr>CRCAPHSALAG__SAL24___CAPANN0</vt:lpstr>
      <vt:lpstr>CRCAPHSALAG__SAL25___BEXANN0</vt:lpstr>
      <vt:lpstr>CRCAPHSALAG__SAL25___CAPANN0</vt:lpstr>
      <vt:lpstr>CRCAPHSALAG__SAL26___BEXANN0</vt:lpstr>
      <vt:lpstr>CRCAPHSALAG__SAL26___CAPANN0</vt:lpstr>
      <vt:lpstr>CRCAPHSALAG__SAL27___BEXANN0</vt:lpstr>
      <vt:lpstr>CRCAPHSALAG__SAL27___CAPANN0</vt:lpstr>
      <vt:lpstr>CRCAPHSALAG__SAL28___BEXANN0</vt:lpstr>
      <vt:lpstr>CRCAPHSALAG__SAL28___CAPANN0</vt:lpstr>
      <vt:lpstr>CRCAPHSALAG__SAL29___BEXANN0</vt:lpstr>
      <vt:lpstr>CRCAPHSALAG__SAL29___CAPANN0</vt:lpstr>
      <vt:lpstr>CRCAPHSALAG__SAL30___BEXANN0</vt:lpstr>
      <vt:lpstr>CRCAPHSALAG__SAL30___CAPANN0</vt:lpstr>
      <vt:lpstr>CRCAPHSALAG__SAL31___BEXANN0</vt:lpstr>
      <vt:lpstr>CRCAPHSALAG__SAL31___CAPANN0</vt:lpstr>
      <vt:lpstr>CRCAPHSALAG__SAL32___BEXANN0</vt:lpstr>
      <vt:lpstr>CRCAPHSALAG__SAL32___CAPANN0</vt:lpstr>
      <vt:lpstr>CRCAPHSALAG__SAL33___BEXANN0</vt:lpstr>
      <vt:lpstr>CRCAPHSALAG__SAL33___CAPANN0</vt:lpstr>
      <vt:lpstr>CRCAPHSALAG__SAL34___BEXANN0</vt:lpstr>
      <vt:lpstr>CRCAPHSALAG__SAL34___CAPANN0</vt:lpstr>
      <vt:lpstr>CRCAPHSALAG__SAL35___BEXANN0</vt:lpstr>
      <vt:lpstr>CRCAPHSALAG__SAL35___CAPANN0</vt:lpstr>
      <vt:lpstr>CRCAPHSALAG__SAL36___BEXANN0</vt:lpstr>
      <vt:lpstr>CRCAPHSALAG__SAL36___CAPANN0</vt:lpstr>
      <vt:lpstr>CRCAPHSALAG__SAL37___BEXANN0</vt:lpstr>
      <vt:lpstr>CRCAPHSALAG__SAL37___CAPANN0</vt:lpstr>
      <vt:lpstr>CRCAPHSALAG__SAL38___BEXANN0</vt:lpstr>
      <vt:lpstr>CRCAPHSALAG__SAL38___CAPANN0</vt:lpstr>
      <vt:lpstr>CRCAPHSALAG__SAL39___BEXANN0</vt:lpstr>
      <vt:lpstr>CRCAPHSALAG__SAL39___CAPANN0</vt:lpstr>
      <vt:lpstr>CRCAPHSALAG__SAL40___BEXANN0</vt:lpstr>
      <vt:lpstr>CRCAPHSALAG__SAL40___CAPANN0</vt:lpstr>
      <vt:lpstr>CRCAPHSALAG__SAL41___BEXANN0</vt:lpstr>
      <vt:lpstr>CRCAPHSALAG__SAL41___CAPANN0</vt:lpstr>
      <vt:lpstr>CRCAPHSALAG__SAL42___BEXANN0</vt:lpstr>
      <vt:lpstr>CRCAPHSALAG__SAL42___CAPANN0</vt:lpstr>
      <vt:lpstr>CRCAPHSALAG__SAL43___BEXANN0</vt:lpstr>
      <vt:lpstr>CRCAPHSALAG__SAL43___CAPANN0</vt:lpstr>
      <vt:lpstr>CRCAPHSALAG__SAL44___BEXANN0</vt:lpstr>
      <vt:lpstr>CRCAPHSALAG__SAL44___CAPANN0</vt:lpstr>
      <vt:lpstr>CRCAPHSALAG__SAL45___BEXANN0</vt:lpstr>
      <vt:lpstr>CRCAPHSALAG__SAL45___CAPANN0</vt:lpstr>
      <vt:lpstr>CRCAPHSALAG__SAL46___BEXANN0</vt:lpstr>
      <vt:lpstr>CRCAPHSALAG__SAL46___CAPANN0</vt:lpstr>
      <vt:lpstr>CRCAPHSALAG__SAL47___BEXANN0</vt:lpstr>
      <vt:lpstr>CRCAPHSALAG__SAL47___CAPANN0</vt:lpstr>
      <vt:lpstr>CRCAPHSALAG__SAL48___BEXANN0</vt:lpstr>
      <vt:lpstr>CRCAPHSALAG__SAL48___CAPANN0</vt:lpstr>
      <vt:lpstr>CRCAPHSALAG__SAL49___BEXANN0</vt:lpstr>
      <vt:lpstr>CRCAPHSALAG__SAL49___CAPANN0</vt:lpstr>
      <vt:lpstr>CRCAPHSALAG__SAL50___BEXANN0</vt:lpstr>
      <vt:lpstr>CRCAPHSALAG__SAL50___CAPANN0</vt:lpstr>
      <vt:lpstr>CRCAPHSALAG__SAL51___BEXANN0</vt:lpstr>
      <vt:lpstr>CRCAPHSALAG__SAL51___CAPANN0</vt:lpstr>
      <vt:lpstr>CRCAPHSALAG__SAL52___BEXANN0</vt:lpstr>
      <vt:lpstr>CRCAPHSALAG__SAL52___CAPANN0</vt:lpstr>
      <vt:lpstr>CRCAPHSALAG__SAL53___BEXANN0</vt:lpstr>
      <vt:lpstr>CRCAPHSALAG__SAL53___CAPANN0</vt:lpstr>
      <vt:lpstr>CRCAPHSALAG__SAL54___BEXANN0</vt:lpstr>
      <vt:lpstr>CRCAPHSALAG__SAL54___CAPANN0</vt:lpstr>
      <vt:lpstr>CRCAPHSALAG__SAL55___BEXANN0</vt:lpstr>
      <vt:lpstr>CRCAPHSALAG__SAL55___CAPANN0</vt:lpstr>
      <vt:lpstr>CRCAPHSALAG__SAL56___BEXANN0</vt:lpstr>
      <vt:lpstr>CRCAPHSALAG__SAL56___CAPANN0</vt:lpstr>
      <vt:lpstr>CRCAPHSALAG__SAL57___BEXANN0</vt:lpstr>
      <vt:lpstr>CRCAPHSALAG__SAL57___CAPANN0</vt:lpstr>
      <vt:lpstr>CRCAPHSALAG__SAL58___BEXANN0</vt:lpstr>
      <vt:lpstr>CRCAPHSALAG__SAL58___CAPANN0</vt:lpstr>
      <vt:lpstr>CRCAPHSALAG__SAL59___BEXANN0</vt:lpstr>
      <vt:lpstr>CRCAPHSALAG__SAL59___CAPANN0</vt:lpstr>
      <vt:lpstr>CRCAPHSALAG__SAL60___BEXANN0</vt:lpstr>
      <vt:lpstr>CRCAPHSALAG__SAL60___CAPANN0</vt:lpstr>
      <vt:lpstr>CRCAPHSALAG__SAL61A__BEXANN0</vt:lpstr>
      <vt:lpstr>CRCAPHSALAG__SAL61A__CAPANN0</vt:lpstr>
      <vt:lpstr>CRCAPHSALAG__SAL61B__BEXANN0</vt:lpstr>
      <vt:lpstr>CRCAPHSALAG__SAL61B__CAPANN0</vt:lpstr>
      <vt:lpstr>CRCAPHSALAG__SAL62___BEXANN0</vt:lpstr>
      <vt:lpstr>CRCAPHSALAG__SAL62___CAPANN0</vt:lpstr>
      <vt:lpstr>CRCAPHSALAG__SAL63___BEXANN0</vt:lpstr>
      <vt:lpstr>CRCAPHSALAG__SAL63___CAPANN0</vt:lpstr>
      <vt:lpstr>CRCAPHSALAG__SAL64___BEXANN0</vt:lpstr>
      <vt:lpstr>CRCAPHSALAG__SAL64___CAPANN0</vt:lpstr>
      <vt:lpstr>CRCAPHSALAG__SAL65___BEXANN0</vt:lpstr>
      <vt:lpstr>CRCAPHSALAG__SAL65___CAPANN0</vt:lpstr>
      <vt:lpstr>CRCAPHSALAG__SAL66___BEXANN0</vt:lpstr>
      <vt:lpstr>CRCAPHSALAG__SAL66___CAPANN0</vt:lpstr>
      <vt:lpstr>CRCAPHSALAG__SAL67___BEXANN0</vt:lpstr>
      <vt:lpstr>CRCAPHSALAG__SAL67___CAPANN0</vt:lpstr>
      <vt:lpstr>CRCAPHSALAG__SAL68___BEXANN0</vt:lpstr>
      <vt:lpstr>CRCAPHSALAG__SAL68___CAPANN0</vt:lpstr>
      <vt:lpstr>CRCAPHSALAG__SAL69___BEXANN0</vt:lpstr>
      <vt:lpstr>CRCAPHSALAG__SAL69___CAPANN0</vt:lpstr>
      <vt:lpstr>CRCAPHSALAG__SAL70___BEXANN0</vt:lpstr>
      <vt:lpstr>CRCAPHSALAG__SAL70___CAPANN0</vt:lpstr>
      <vt:lpstr>CRCAPHSALAG__SAL71___BEXANN0</vt:lpstr>
      <vt:lpstr>CRCAPHSALAG__SAL71___CAPANN0</vt:lpstr>
      <vt:lpstr>CRCAPHSALAG__SAL72___BEXANN0</vt:lpstr>
      <vt:lpstr>CRCAPHSALAG__SAL72___CAPANN0</vt:lpstr>
      <vt:lpstr>CRCAPHSALAG__SALAEUROCAPANN0</vt:lpstr>
      <vt:lpstr>CRCAPHSALAG__SALAPTSTCAPANN0</vt:lpstr>
      <vt:lpstr>CRCAPHSALAG__SALAPTSTCARANM1</vt:lpstr>
      <vt:lpstr>CRCAPHSALAG__SALATOT_CAPANN0</vt:lpstr>
      <vt:lpstr>CRCAPHSALAG__SALATOT_CARANM1</vt:lpstr>
      <vt:lpstr>CRCAPHSALAG__SALAUT1_BEXANN0</vt:lpstr>
      <vt:lpstr>CRCAPHSALAG__SALAUT1_CAPANN0</vt:lpstr>
      <vt:lpstr>CRCAPHSALAG__SALAUT2_BEXANN0</vt:lpstr>
      <vt:lpstr>CRCAPHSALAG__SALAUT2_CAPANN0</vt:lpstr>
      <vt:lpstr>CRCAPHSALAG__SALAUT3_BEXANN0</vt:lpstr>
      <vt:lpstr>CRCAPHSALAG__SALAUT3_CAPANN0</vt:lpstr>
      <vt:lpstr>CRCAPHSALAG__SALAVN__BEXANN0</vt:lpstr>
      <vt:lpstr>CRCAPHSALAG__SALAVN__CAPANN0</vt:lpstr>
      <vt:lpstr>CRCAPHSALAG__SALEMPAIBEXANN0</vt:lpstr>
      <vt:lpstr>CRCAPHSALAG__SALEMPAICAPANN0</vt:lpstr>
      <vt:lpstr>CRCAPHSALAG__SALENSE_BEXANN0</vt:lpstr>
      <vt:lpstr>CRCAPHSALAG__SALENSE_CAPANN0</vt:lpstr>
      <vt:lpstr>CRCAPHSALAG__SALRE___BEXANN0</vt:lpstr>
      <vt:lpstr>CRCAPHSALAG__SALRE___CAPANN0</vt:lpstr>
      <vt:lpstr>CRCAPHSALAG__SALREMP_BEXANN0</vt:lpstr>
      <vt:lpstr>CRCAPHSALAG__SALREMP_CAPANN0</vt:lpstr>
      <vt:lpstr>CRCAPHSALAG__TETP01__CARANM1</vt:lpstr>
      <vt:lpstr>CRCAPHSALAG__TETP03__CARANM1</vt:lpstr>
      <vt:lpstr>CRCAPHSALAG__TETP04__CARANM1</vt:lpstr>
      <vt:lpstr>CRCAPHSALAG__TETP05__CARANM1</vt:lpstr>
      <vt:lpstr>CRCAPHSALAG__TETP06__CARANM1</vt:lpstr>
      <vt:lpstr>CRCAPHSALAG__TETP07__CARANM1</vt:lpstr>
      <vt:lpstr>CRCAPHSALAG__TETP08__CARANM1</vt:lpstr>
      <vt:lpstr>CRCAPHSALAG__TETP09__CARANM1</vt:lpstr>
      <vt:lpstr>CRCAPHSALAG__TETP10__CARANM1</vt:lpstr>
      <vt:lpstr>CRCAPHSALAG__TETP11__CARANM1</vt:lpstr>
      <vt:lpstr>CRCAPHSALAG__TETP12__CARANM1</vt:lpstr>
      <vt:lpstr>CRCAPHSALAG__TETP13__CARANM1</vt:lpstr>
      <vt:lpstr>CRCAPHSALAG__TETP14__CARANM1</vt:lpstr>
      <vt:lpstr>CRCAPHSALAG__TETP15__CARANM1</vt:lpstr>
      <vt:lpstr>CRCAPHSALAG__TETP16__CARANM1</vt:lpstr>
      <vt:lpstr>CRCAPHSALAG__TETP17__CARANM1</vt:lpstr>
      <vt:lpstr>CRCAPHSALAG__TETP18__CARANM1</vt:lpstr>
      <vt:lpstr>CRCAPHSALAG__TETP19__CARANM1</vt:lpstr>
      <vt:lpstr>CRCAPHSALAG__TETP20__CARANM1</vt:lpstr>
      <vt:lpstr>CRCAPHSALAG__TETP21__CARANM1</vt:lpstr>
      <vt:lpstr>CRCAPHSALAG__TETP22__CARANM1</vt:lpstr>
      <vt:lpstr>CRCAPHSALAG__TETP23__CARANM1</vt:lpstr>
      <vt:lpstr>CRCAPHSALAG__TETP24__CARANM1</vt:lpstr>
      <vt:lpstr>CRCAPHSALAG__TETP25__CARANM1</vt:lpstr>
      <vt:lpstr>CRCAPHSALAG__TETP26__CARANM1</vt:lpstr>
      <vt:lpstr>CRCAPHSALAG__TETP27__CARANM1</vt:lpstr>
      <vt:lpstr>CRCAPHSALAG__TETP28__CARANM1</vt:lpstr>
      <vt:lpstr>CRCAPHSALAG__TETP29__CARANM1</vt:lpstr>
      <vt:lpstr>CRCAPHSALAG__TETP30__CARANM1</vt:lpstr>
      <vt:lpstr>CRCAPHSALAG__TETP31__CARANM1</vt:lpstr>
      <vt:lpstr>CRCAPHSALAG__TETP32__CARANM1</vt:lpstr>
      <vt:lpstr>CRCAPHSALAG__TETP33__CARANM1</vt:lpstr>
      <vt:lpstr>CRCAPHSALAG__TETP34__CARANM1</vt:lpstr>
      <vt:lpstr>CRCAPHSALAG__TETP35__CARANM1</vt:lpstr>
      <vt:lpstr>CRCAPHSALAG__TETP36__CARANM1</vt:lpstr>
      <vt:lpstr>CRCAPHSALAG__TETP37__CARANM1</vt:lpstr>
      <vt:lpstr>CRCAPHSALAG__TETP38__CARANM1</vt:lpstr>
      <vt:lpstr>CRCAPHSALAG__TETP39__CARANM1</vt:lpstr>
      <vt:lpstr>CRCAPHSALAG__TETP40__CARANM1</vt:lpstr>
      <vt:lpstr>CRCAPHSALAG__TETP41__CARANM1</vt:lpstr>
      <vt:lpstr>CRCAPHSALAG__TETP42__CARANM1</vt:lpstr>
      <vt:lpstr>CRCAPHSALAG__TETP43__CARANM1</vt:lpstr>
      <vt:lpstr>CRCAPHSALAG__TETP44__CARANM1</vt:lpstr>
      <vt:lpstr>CRCAPHSALAG__TETP45__CARANM1</vt:lpstr>
      <vt:lpstr>CRCAPHSALAG__TETP46__CARANM1</vt:lpstr>
      <vt:lpstr>CRCAPHSALAG__TETP47__CARANM1</vt:lpstr>
      <vt:lpstr>CRCAPHSALAG__TETP48__CARANM1</vt:lpstr>
      <vt:lpstr>CRCAPHSALAG__TETP49__CARANM1</vt:lpstr>
      <vt:lpstr>CRCAPHSALAG__TETP50__CARANM1</vt:lpstr>
      <vt:lpstr>CRCAPHSALAG__TETP51__CARANM1</vt:lpstr>
      <vt:lpstr>CRCAPHSALAG__TETP52__CARANM1</vt:lpstr>
      <vt:lpstr>CRCAPHSALAG__TETP53__CARANM1</vt:lpstr>
      <vt:lpstr>CRCAPHSALAG__TETP54__CARANM1</vt:lpstr>
      <vt:lpstr>CRCAPHSALAG__TETP55__CARANM1</vt:lpstr>
      <vt:lpstr>CRCAPHSALAG__TETP56__CARANM1</vt:lpstr>
      <vt:lpstr>CRCAPHSALAG__TETP57__CARANM1</vt:lpstr>
      <vt:lpstr>CRCAPHSALAG__TETP58__CARANM1</vt:lpstr>
      <vt:lpstr>CRCAPHSALAG__TETP59__CARANM1</vt:lpstr>
      <vt:lpstr>CRCAPHSALAG__TETP60__CARANM1</vt:lpstr>
      <vt:lpstr>CRCAPHSALAG__TETP61A_CARANM1</vt:lpstr>
      <vt:lpstr>CRCAPHSALAG__TETP61B_CARANM1</vt:lpstr>
      <vt:lpstr>CRCAPHSALAG__TETP62__CARANM1</vt:lpstr>
      <vt:lpstr>CRCAPHSALAG__TETP63__CARANM1</vt:lpstr>
      <vt:lpstr>CRCAPHSALAG__TETP64__CARANM1</vt:lpstr>
      <vt:lpstr>CRCAPHSALAG__TETP65__CARANM1</vt:lpstr>
      <vt:lpstr>CRCAPHSALAG__TETP66__CARANM1</vt:lpstr>
      <vt:lpstr>CRCAPHSALAG__TETP67__CARANM1</vt:lpstr>
      <vt:lpstr>CRCAPHSALAG__TETP68__CARANM1</vt:lpstr>
      <vt:lpstr>CRCAPHSALAG__TETP69__CARANM1</vt:lpstr>
      <vt:lpstr>CRCAPHSALAG__TETP70__CARANM1</vt:lpstr>
      <vt:lpstr>CRCAPHSALAG__TETP71__CARANM1</vt:lpstr>
      <vt:lpstr>CRCAPHSALAG__TETP72__CARANM1</vt:lpstr>
      <vt:lpstr>CRCAPHSALAG__TETPRE__CARANM1</vt:lpstr>
      <vt:lpstr>CRCAPHSALAG__TOTDEPPEBEXANN0</vt:lpstr>
      <vt:lpstr>CRCAPHSALAG__TOTDEPPECAPANN0</vt:lpstr>
      <vt:lpstr>CRCAPHSALAG__TOTDEPPECARANM1</vt:lpstr>
      <vt:lpstr>CRCAPHSALAG__TOTETP__CAPANN0</vt:lpstr>
      <vt:lpstr>CRCAPHSALAG__TOTPTS__BEXANN0</vt:lpstr>
      <vt:lpstr>CRCAPHSALAG__TOTPTS__CAPANN0</vt:lpstr>
      <vt:lpstr>CRCAPHSALAG__TOTPTS__CARANM1</vt:lpstr>
      <vt:lpstr>CRCAPHSALAG__TXCHARG_BEXANN0</vt:lpstr>
      <vt:lpstr>CRCAPHSALAG__TXCHARG_CAPANN0</vt:lpstr>
      <vt:lpstr>CRCAPHSALAG__TXCHARG_CARANM1</vt:lpstr>
      <vt:lpstr>'Analyse GVT'!Impression_des_titres</vt:lpstr>
      <vt:lpstr>'ESSMS publics Dette fin.2'!Impression_des_titres</vt:lpstr>
      <vt:lpstr>'ESSMS publics Dette fin.7'!Impression_des_titres</vt:lpstr>
      <vt:lpstr>'Tabl. calcul €'!Impression_des_titres</vt:lpstr>
      <vt:lpstr>'Tabl. calcul points'!Impression_des_titres</vt:lpstr>
      <vt:lpstr>'Tableau des effectifs'!Impression_des_titres</vt:lpstr>
      <vt:lpstr>'Tableau rémunérations'!Impression_des_titres</vt:lpstr>
      <vt:lpstr>Liste_CAT_Conventions</vt:lpstr>
      <vt:lpstr>Liste_Cat_FINESS</vt:lpstr>
      <vt:lpstr>Listes!Liste_des_codes_convention</vt:lpstr>
      <vt:lpstr>Activité!Zone_d_impression</vt:lpstr>
      <vt:lpstr>'Analyse GVT'!Zone_d_impression</vt:lpstr>
      <vt:lpstr>'Autres rémun. et avantages'!Zone_d_impression</vt:lpstr>
      <vt:lpstr>'Charges expl.1'!Zone_d_impression</vt:lpstr>
      <vt:lpstr>'Charges expl.2'!Zone_d_impression</vt:lpstr>
      <vt:lpstr>'Charges expl.3'!Zone_d_impression</vt:lpstr>
      <vt:lpstr>'Charges expl.3 fin'!Zone_d_impression</vt:lpstr>
      <vt:lpstr>Creton!Zone_d_impression</vt:lpstr>
      <vt:lpstr>Données!Zone_d_impression</vt:lpstr>
      <vt:lpstr>'ESSMS publics Dette fin.1'!Zone_d_impression</vt:lpstr>
      <vt:lpstr>'ESSMS publics Dette fin.2'!Zone_d_impression</vt:lpstr>
      <vt:lpstr>'ESSMS publics Dette fin.3'!Zone_d_impression</vt:lpstr>
      <vt:lpstr>'ESSMS publics Dette fin.4'!Zone_d_impression</vt:lpstr>
      <vt:lpstr>'ESSMS publics Dette fin.5'!Zone_d_impression</vt:lpstr>
      <vt:lpstr>'ESSMS publics Dette fin.6'!Zone_d_impression</vt:lpstr>
      <vt:lpstr>'ESSMS publics Dette fin.7'!Zone_d_impression</vt:lpstr>
      <vt:lpstr>'ESSMS publics Dette fin.8'!Zone_d_impression</vt:lpstr>
      <vt:lpstr>LISEZ_MOI!Zone_d_impression</vt:lpstr>
      <vt:lpstr>Listes!Zone_d_impression</vt:lpstr>
      <vt:lpstr>'Plan de financement'!Zone_d_impression</vt:lpstr>
      <vt:lpstr>'Produits expl. 1 et 2'!Zone_d_impression</vt:lpstr>
      <vt:lpstr>'Produits expl. 3'!Zone_d_impression</vt:lpstr>
      <vt:lpstr>'Récap exéc_buddg'!Zone_d_impression</vt:lpstr>
      <vt:lpstr>'Répartition charges communes'!Zone_d_impression</vt:lpstr>
      <vt:lpstr>Résultat!Zone_d_impression</vt:lpstr>
      <vt:lpstr>'Sect I Emplois'!Zone_d_impression</vt:lpstr>
      <vt:lpstr>'Sect I Ressources'!Zone_d_impression</vt:lpstr>
      <vt:lpstr>'SERAFIN PH Depenses de soins'!Zone_d_impression</vt:lpstr>
      <vt:lpstr>'SERAFIN PH Enseignants'!Zone_d_impression</vt:lpstr>
      <vt:lpstr>'SERAFIN PH Transport'!Zone_d_impression</vt:lpstr>
      <vt:lpstr>'SI tableau emploi.1'!Zone_d_impression</vt:lpstr>
      <vt:lpstr>'SI tableau emploi.2'!Zone_d_impression</vt:lpstr>
      <vt:lpstr>'SI tableau emploi.3'!Zone_d_impression</vt:lpstr>
      <vt:lpstr>'SI tableau emploi.4'!Zone_d_impression</vt:lpstr>
      <vt:lpstr>'SI tableau emploi.5'!Zone_d_impression</vt:lpstr>
      <vt:lpstr>'SI tableau ressources.1'!Zone_d_impression</vt:lpstr>
      <vt:lpstr>'SI tableau ressources.2'!Zone_d_impression</vt:lpstr>
      <vt:lpstr>'SI tableau ressources.3'!Zone_d_impression</vt:lpstr>
      <vt:lpstr>'SI tableau ressources.4'!Zone_d_impression</vt:lpstr>
      <vt:lpstr>'SI tableau ressources.5'!Zone_d_impression</vt:lpstr>
      <vt:lpstr>'Tabl. calcul €'!Zone_d_impression</vt:lpstr>
      <vt:lpstr>'Tabl. calcul points'!Zone_d_impression</vt:lpstr>
      <vt:lpstr>'Tabl. indicateurs pers.'!Zone_d_impression</vt:lpstr>
      <vt:lpstr>'Tabl.emprunts (ESSMS privés)'!Zone_d_impression</vt:lpstr>
      <vt:lpstr>Tabl_prov_dépré_fdsdédiés_resco!Zone_d_impression</vt:lpstr>
      <vt:lpstr>'Tableau des amortissements'!Zone_d_impression</vt:lpstr>
      <vt:lpstr>'Tableau des effectifs'!Zone_d_impression</vt:lpstr>
      <vt:lpstr>'Tableau rémunérations'!Zone_d_impression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Canormalisé</dc:title>
  <dc:creator>CNSA-DMOSI</dc:creator>
  <dc:description>Cadre normalisé 2009</dc:description>
  <cp:lastModifiedBy>MN</cp:lastModifiedBy>
  <cp:revision/>
  <dcterms:created xsi:type="dcterms:W3CDTF">2000-03-21T13:52:33Z</dcterms:created>
  <dcterms:modified xsi:type="dcterms:W3CDTF">2019-03-27T08:13:27Z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254a6a9ac054354a15cf811497db103">
    <vt:lpwstr>Direction des établissements et services|7c35c8b6-f45d-48cc-bb0f-ac5e3ae11fce</vt:lpwstr>
  </property>
  <property fmtid="{D5CDD505-2E9C-101B-9397-08002B2CF9AE}" pid="3" name="a3ada6257294460e8e75a548b4693a72">
    <vt:lpwstr/>
  </property>
  <property fmtid="{D5CDD505-2E9C-101B-9397-08002B2CF9AE}" pid="4" name="Theme">
    <vt:lpwstr>30;#Comptes administratifs|485a2e29-9611-4f81-b19a-adbf07126125</vt:lpwstr>
  </property>
  <property fmtid="{D5CDD505-2E9C-101B-9397-08002B2CF9AE}" pid="5" name="Typologie de document">
    <vt:lpwstr/>
  </property>
  <property fmtid="{D5CDD505-2E9C-101B-9397-08002B2CF9AE}" pid="6" name="MotCles">
    <vt:lpwstr/>
  </property>
  <property fmtid="{D5CDD505-2E9C-101B-9397-08002B2CF9AE}" pid="7" name="Partenaire">
    <vt:lpwstr>8;#ARS|39366d87-5ee1-4da7-ab95-0acbc75f3c18</vt:lpwstr>
  </property>
  <property fmtid="{D5CDD505-2E9C-101B-9397-08002B2CF9AE}" pid="8" name="Sous-Theme">
    <vt:lpwstr/>
  </property>
  <property fmtid="{D5CDD505-2E9C-101B-9397-08002B2CF9AE}" pid="9" name="DirectionCNSA">
    <vt:lpwstr>17;#Direction des établissements et services|7c35c8b6-f45d-48cc-bb0f-ac5e3ae11fce</vt:lpwstr>
  </property>
  <property fmtid="{D5CDD505-2E9C-101B-9397-08002B2CF9AE}" pid="10" name="h005972c0a86495ca3c5c96092369de9">
    <vt:lpwstr>ARS|39366d87-5ee1-4da7-ab95-0acbc75f3c18</vt:lpwstr>
  </property>
  <property fmtid="{D5CDD505-2E9C-101B-9397-08002B2CF9AE}" pid="11" name="bcd22c0b00ed4f58b852c8dec85cece5">
    <vt:lpwstr/>
  </property>
  <property fmtid="{D5CDD505-2E9C-101B-9397-08002B2CF9AE}" pid="12" name="l5e8f84d9c0f4747a9f1c7db3073f2c3">
    <vt:lpwstr>Comptes administratifs|485a2e29-9611-4f81-b19a-adbf07126125</vt:lpwstr>
  </property>
  <property fmtid="{D5CDD505-2E9C-101B-9397-08002B2CF9AE}" pid="13" name="ide584677f6d4206b7110f42825eb085">
    <vt:lpwstr/>
  </property>
  <property fmtid="{D5CDD505-2E9C-101B-9397-08002B2CF9AE}" pid="14" name="TaxCatchAll">
    <vt:lpwstr>17;#Direction des établissements et services|7c35c8b6-f45d-48cc-bb0f-ac5e3ae11fce;#30;#Comptes administratifs|485a2e29-9611-4f81-b19a-adbf07126125;#8;#ARS|39366d87-5ee1-4da7-ab95-0acbc75f3c18</vt:lpwstr>
  </property>
</Properties>
</file>