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667" firstSheet="2" activeTab="3"/>
  </bookViews>
  <sheets>
    <sheet name="Conversions" sheetId="1" state="hidden" r:id="rId1"/>
    <sheet name="Conso" sheetId="2" state="hidden" r:id="rId2"/>
    <sheet name="LISEZ-MOI" sheetId="3" r:id="rId3"/>
    <sheet name="Contrôle" sheetId="4" r:id="rId4"/>
    <sheet name="Page de garde" sheetId="5" r:id="rId5"/>
    <sheet name="Id_CR_SF" sheetId="6" r:id="rId6"/>
    <sheet name="Liste" sheetId="7" state="hidden" r:id="rId7"/>
    <sheet name="Sommaire" sheetId="8" state="hidden" r:id="rId8"/>
    <sheet name="CRPP" sheetId="9" state="hidden" r:id="rId9"/>
    <sheet name="CRP_SF" sheetId="10" state="hidden" r:id="rId10"/>
    <sheet name="Synthèse_CRP" sheetId="11" state="hidden" r:id="rId11"/>
    <sheet name="EPRD synthétique" sheetId="12" state="hidden" r:id="rId12"/>
    <sheet name="Tableau_Rcc" sheetId="13" state="hidden" r:id="rId13"/>
  </sheets>
  <definedNames>
    <definedName name="__EPNHIDEN___DATEAUTO___ANN0\FINESS_ET">'Page de garde'!$G$28</definedName>
    <definedName name="__EPNHIDEN___DATECPOM___ANN0\_________">'Page de garde'!$D$22</definedName>
    <definedName name="__EPNHIDEN___DATEGENE___ANN0\_________">'Page de garde'!$A$4</definedName>
    <definedName name="_xlfn.FORMULATEXT" hidden="1">#NAME?</definedName>
    <definedName name="AIDE_REPERE1">'LISEZ-MOI'!$C$96</definedName>
    <definedName name="AIDE_REPERE2">'LISEZ-MOI'!$C$100</definedName>
    <definedName name="AIDE_REPERE3">'LISEZ-MOI'!$C$103</definedName>
    <definedName name="AIDE_REPERE4">'LISEZ-MOI'!$C$106</definedName>
    <definedName name="AIDE_REPERE5">'LISEZ-MOI'!$C$111</definedName>
    <definedName name="AIDE_REPERE6">'LISEZ-MOI'!$C$114</definedName>
    <definedName name="AIDE_REPERE7">'LISEZ-MOI'!$C$117</definedName>
    <definedName name="Cartouche_Finess_ET">'Synthèse_CRP'!$22:$23</definedName>
    <definedName name="Cartouche_ID_CR_SF">'Synthèse_CRP'!$24:$26</definedName>
    <definedName name="categorie">'Liste'!$B$2:$B$4</definedName>
    <definedName name="categorie_Id_CRP_SF" localSheetId="6">'Liste'!$E$2:$E$4</definedName>
    <definedName name="categorie_Id_CRP_SF">'Liste'!$E$2:$E$4</definedName>
    <definedName name="Convention_collective">'Liste'!$C$2:$C$14</definedName>
    <definedName name="CREPNHCPTET__60______ANTANM1\FINESS_ET">'CRPP'!$E$11</definedName>
    <definedName name="CREPNHCPTET__60______ANTANM1\Id_CR_SF_">'CRP_SF'!$E$11</definedName>
    <definedName name="CREPNHCPTET__60______PRDANN0\FINESS_ET">'CRPP'!$F$11</definedName>
    <definedName name="CREPNHCPTET__60______PRDANN0\Id_CR_SF_">'CRP_SF'!$F$11</definedName>
    <definedName name="CREPNHCPTET__60______REAANM2\FINESS_ET">'CRPP'!$D$11</definedName>
    <definedName name="CREPNHCPTET__60______REAANM2\Id_CR_SF_">'CRP_SF'!$D$11</definedName>
    <definedName name="CREPNHCPTET__603_____ANTANM1\FINESS_ET">'CRPP'!$E$127</definedName>
    <definedName name="CREPNHCPTET__603_____ANTANM1\Id_CR_SF_">'CRP_SF'!$E$127</definedName>
    <definedName name="CREPNHCPTET__603_____PRDANN0\FINESS_ET">'CRPP'!$F$127</definedName>
    <definedName name="CREPNHCPTET__603_____PRDANN0\Id_CR_SF_">'CRP_SF'!$F$127</definedName>
    <definedName name="CREPNHCPTET__603_____REAANM2\FINESS_ET">'CRPP'!$D$127</definedName>
    <definedName name="CREPNHCPTET__603_____REAANM2\Id_CR_SF_">'CRP_SF'!$D$127</definedName>
    <definedName name="CREPNHCPTET__609_____ANTANM1\FINESS_ET">'CRPP'!$E$128</definedName>
    <definedName name="CREPNHCPTET__609_____ANTANM1\Id_CR_SF_">'CRP_SF'!$E$128</definedName>
    <definedName name="CREPNHCPTET__609_____PRDANN0\FINESS_ET">'CRPP'!$F$128</definedName>
    <definedName name="CREPNHCPTET__609_____PRDANN0\Id_CR_SF_">'CRP_SF'!$F$128</definedName>
    <definedName name="CREPNHCPTET__609_____REAANM2\FINESS_ET">'CRPP'!$D$128</definedName>
    <definedName name="CREPNHCPTET__609_____REAANM2\Id_CR_SF_">'CRP_SF'!$D$128</definedName>
    <definedName name="CREPNHCPTET__6111____ANTANM1\FINESS_ET">'CRPP'!$E$16</definedName>
    <definedName name="CREPNHCPTET__6111____ANTANM1\Id_CR_SF_">'CRP_SF'!$E$16</definedName>
    <definedName name="CREPNHCPTET__6111____PRDANN0\FINESS_ET">'CRPP'!$F$16</definedName>
    <definedName name="CREPNHCPTET__6111____PRDANN0\Id_CR_SF_">'CRP_SF'!$F$16</definedName>
    <definedName name="CREPNHCPTET__6111____REAANM2\FINESS_ET">'CRPP'!$D$16</definedName>
    <definedName name="CREPNHCPTET__6111____REAANM2\Id_CR_SF_">'CRP_SF'!$D$16</definedName>
    <definedName name="CREPNHCPTET__6112____ANTANM1\FINESS_ET">'CRPP'!$E$17</definedName>
    <definedName name="CREPNHCPTET__6112____ANTANM1\Id_CR_SF_">'CRP_SF'!$E$17</definedName>
    <definedName name="CREPNHCPTET__6112____PRDANN0\FINESS_ET">'CRPP'!$F$17</definedName>
    <definedName name="CREPNHCPTET__6112____PRDANN0\Id_CR_SF_">'CRP_SF'!$F$17</definedName>
    <definedName name="CREPNHCPTET__6112____REAANM2\FINESS_ET">'CRPP'!$D$17</definedName>
    <definedName name="CREPNHCPTET__6112____REAANM2\Id_CR_SF_">'CRP_SF'!$D$17</definedName>
    <definedName name="CREPNHCPTET__6118____ANTANM1\FINESS_ET">'CRPP'!$E$18</definedName>
    <definedName name="CREPNHCPTET__6118____ANTANM1\Id_CR_SF_">'CRP_SF'!$E$18</definedName>
    <definedName name="CREPNHCPTET__6118____PRDANN0\FINESS_ET">'CRPP'!$F$18</definedName>
    <definedName name="CREPNHCPTET__6118____PRDANN0\Id_CR_SF_">'CRP_SF'!$F$18</definedName>
    <definedName name="CREPNHCPTET__6118____REAANM2\FINESS_ET">'CRPP'!$D$18</definedName>
    <definedName name="CREPNHCPTET__6118____REAANM2\Id_CR_SF_">'CRP_SF'!$D$18</definedName>
    <definedName name="CREPNHCPTET__612_____ANTANM1\FINESS_ET">'CRPP'!$E$53</definedName>
    <definedName name="CREPNHCPTET__612_____ANTANM1\Id_CR_SF_">'CRP_SF'!$E$53</definedName>
    <definedName name="CREPNHCPTET__612_____PRDANN0\FINESS_ET">'CRPP'!$F$53</definedName>
    <definedName name="CREPNHCPTET__612_____PRDANN0\Id_CR_SF_">'CRP_SF'!$F$53</definedName>
    <definedName name="CREPNHCPTET__612_____REAANM2\FINESS_ET">'CRPP'!$D$53</definedName>
    <definedName name="CREPNHCPTET__612_____REAANM2\Id_CR_SF_">'CRP_SF'!$D$53</definedName>
    <definedName name="CREPNHCPTET__613_____ANTANM1\FINESS_ET">'CRPP'!$E$54</definedName>
    <definedName name="CREPNHCPTET__613_____ANTANM1\Id_CR_SF_">'CRP_SF'!$E$54</definedName>
    <definedName name="CREPNHCPTET__613_____PRDANN0\FINESS_ET">'CRPP'!$F$54</definedName>
    <definedName name="CREPNHCPTET__613_____PRDANN0\Id_CR_SF_">'CRP_SF'!$F$54</definedName>
    <definedName name="CREPNHCPTET__613_____REAANM2\FINESS_ET">'CRPP'!$D$54</definedName>
    <definedName name="CREPNHCPTET__613_____REAANM2\Id_CR_SF_">'CRP_SF'!$D$54</definedName>
    <definedName name="CREPNHCPTET__614_____ANTANM1\FINESS_ET">'CRPP'!$E$55</definedName>
    <definedName name="CREPNHCPTET__614_____ANTANM1\Id_CR_SF_">'CRP_SF'!$E$55</definedName>
    <definedName name="CREPNHCPTET__614_____PRDANN0\FINESS_ET">'CRPP'!$F$55</definedName>
    <definedName name="CREPNHCPTET__614_____PRDANN0\Id_CR_SF_">'CRP_SF'!$F$55</definedName>
    <definedName name="CREPNHCPTET__614_____REAANM2\FINESS_ET">'CRPP'!$D$55</definedName>
    <definedName name="CREPNHCPTET__614_____REAANM2\Id_CR_SF_">'CRP_SF'!$D$55</definedName>
    <definedName name="CREPNHCPTET__615_____ANTANM1\FINESS_ET">'CRPP'!$E$56</definedName>
    <definedName name="CREPNHCPTET__615_____ANTANM1\Id_CR_SF_">'CRP_SF'!$E$56</definedName>
    <definedName name="CREPNHCPTET__615_____PRDANN0\FINESS_ET">'CRPP'!$F$56</definedName>
    <definedName name="CREPNHCPTET__615_____PRDANN0\Id_CR_SF_">'CRP_SF'!$F$56</definedName>
    <definedName name="CREPNHCPTET__615_____REAANM2\FINESS_ET">'CRPP'!$D$56</definedName>
    <definedName name="CREPNHCPTET__615_____REAANM2\Id_CR_SF_">'CRP_SF'!$D$56</definedName>
    <definedName name="CREPNHCPTET__616_____ANTANM1\FINESS_ET">'CRPP'!$E$57</definedName>
    <definedName name="CREPNHCPTET__616_____ANTANM1\Id_CR_SF_">'CRP_SF'!$E$57</definedName>
    <definedName name="CREPNHCPTET__616_____PRDANN0\FINESS_ET">'CRPP'!$F$57</definedName>
    <definedName name="CREPNHCPTET__616_____PRDANN0\Id_CR_SF_">'CRP_SF'!$F$57</definedName>
    <definedName name="CREPNHCPTET__616_____REAANM2\FINESS_ET">'CRPP'!$D$57</definedName>
    <definedName name="CREPNHCPTET__616_____REAANM2\Id_CR_SF_">'CRP_SF'!$D$57</definedName>
    <definedName name="CREPNHCPTET__617_____ANTANM1\FINESS_ET">'CRPP'!$E$58</definedName>
    <definedName name="CREPNHCPTET__617_____ANTANM1\Id_CR_SF_">'CRP_SF'!$E$58</definedName>
    <definedName name="CREPNHCPTET__617_____PRDANN0\FINESS_ET">'CRPP'!$F$58</definedName>
    <definedName name="CREPNHCPTET__617_____PRDANN0\Id_CR_SF_">'CRP_SF'!$F$58</definedName>
    <definedName name="CREPNHCPTET__617_____REAANM2\FINESS_ET">'CRPP'!$D$58</definedName>
    <definedName name="CREPNHCPTET__617_____REAANM2\Id_CR_SF_">'CRP_SF'!$D$58</definedName>
    <definedName name="CREPNHCPTET__618_____ANTANM1\FINESS_ET">'CRPP'!$E$59</definedName>
    <definedName name="CREPNHCPTET__618_____ANTANM1\Id_CR_SF_">'CRP_SF'!$E$59</definedName>
    <definedName name="CREPNHCPTET__618_____PRDANN0\FINESS_ET">'CRPP'!$F$59</definedName>
    <definedName name="CREPNHCPTET__618_____PRDANN0\Id_CR_SF_">'CRP_SF'!$F$59</definedName>
    <definedName name="CREPNHCPTET__618_____REAANM2\FINESS_ET">'CRPP'!$D$59</definedName>
    <definedName name="CREPNHCPTET__618_____REAANM2\Id_CR_SF_">'CRP_SF'!$D$59</definedName>
    <definedName name="CREPNHCPTET__619_____ANTANM1\FINESS_ET">'CRPP'!$E$129</definedName>
    <definedName name="CREPNHCPTET__619_____ANTANM1\Id_CR_SF_">'CRP_SF'!$E$129</definedName>
    <definedName name="CREPNHCPTET__619_____PRDANN0\FINESS_ET">'CRPP'!$F$129</definedName>
    <definedName name="CREPNHCPTET__619_____PRDANN0\Id_CR_SF_">'CRP_SF'!$F$129</definedName>
    <definedName name="CREPNHCPTET__619_____REAANM2\FINESS_ET">'CRPP'!$D$129</definedName>
    <definedName name="CREPNHCPTET__619_____REAANM2\Id_CR_SF_">'CRP_SF'!$D$129</definedName>
    <definedName name="CREPNHCPTET__621_____ANTANM1\FINESS_ET">'CRPP'!$E$35</definedName>
    <definedName name="CREPNHCPTET__621_____ANTANM1\Id_CR_SF_">'CRP_SF'!$E$35</definedName>
    <definedName name="CREPNHCPTET__621_____PRDANN0\FINESS_ET">'CRPP'!$F$35</definedName>
    <definedName name="CREPNHCPTET__621_____PRDANN0\Id_CR_SF_">'CRP_SF'!$F$35</definedName>
    <definedName name="CREPNHCPTET__621_____REAANM2\FINESS_ET">'CRPP'!$D$35</definedName>
    <definedName name="CREPNHCPTET__621_____REAANM2\Id_CR_SF_">'CRP_SF'!$D$35</definedName>
    <definedName name="CREPNHCPTET__622_____ANTANM1\FINESS_ET">'CRPP'!$E$36</definedName>
    <definedName name="CREPNHCPTET__622_____ANTANM1\Id_CR_SF_">'CRP_SF'!$E$36</definedName>
    <definedName name="CREPNHCPTET__622_____PRDANN0\FINESS_ET">'CRPP'!$F$36</definedName>
    <definedName name="CREPNHCPTET__622_____PRDANN0\Id_CR_SF_">'CRP_SF'!$F$36</definedName>
    <definedName name="CREPNHCPTET__622_____REAANM2\FINESS_ET">'CRPP'!$D$36</definedName>
    <definedName name="CREPNHCPTET__622_____REAANM2\Id_CR_SF_">'CRP_SF'!$D$36</definedName>
    <definedName name="CREPNHCPTET__623_____ANTANM1\FINESS_ET">'CRPP'!$E$60</definedName>
    <definedName name="CREPNHCPTET__623_____ANTANM1\Id_CR_SF_">'CRP_SF'!$E$60</definedName>
    <definedName name="CREPNHCPTET__623_____PRDANN0\FINESS_ET">'CRPP'!$F$60</definedName>
    <definedName name="CREPNHCPTET__623_____PRDANN0\Id_CR_SF_">'CRP_SF'!$F$60</definedName>
    <definedName name="CREPNHCPTET__623_____REAANM2\FINESS_ET">'CRPP'!$D$60</definedName>
    <definedName name="CREPNHCPTET__623_____REAANM2\Id_CR_SF_">'CRP_SF'!$D$60</definedName>
    <definedName name="CREPNHCPTET__624_____ANTANM1\FINESS_ET">'CRPP'!$E$21</definedName>
    <definedName name="CREPNHCPTET__624_____ANTANM1\Id_CR_SF_">'CRP_SF'!$E$21</definedName>
    <definedName name="CREPNHCPTET__624_____PRDANN0\FINESS_ET">'CRPP'!$F$21</definedName>
    <definedName name="CREPNHCPTET__624_____PRDANN0\Id_CR_SF_">'CRP_SF'!$F$21</definedName>
    <definedName name="CREPNHCPTET__624_____REAANM2\FINESS_ET">'CRPP'!$D$21</definedName>
    <definedName name="CREPNHCPTET__624_____REAANM2\Id_CR_SF_">'CRP_SF'!$D$21</definedName>
    <definedName name="CREPNHCPTET__625_____ANTANM1\FINESS_ET">'CRPP'!$E$22</definedName>
    <definedName name="CREPNHCPTET__625_____ANTANM1\Id_CR_SF_">'CRP_SF'!$E$22</definedName>
    <definedName name="CREPNHCPTET__625_____PRDANN0\FINESS_ET">'CRPP'!$F$22</definedName>
    <definedName name="CREPNHCPTET__625_____PRDANN0\Id_CR_SF_">'CRP_SF'!$F$22</definedName>
    <definedName name="CREPNHCPTET__625_____REAANM2\FINESS_ET">'CRPP'!$D$22</definedName>
    <definedName name="CREPNHCPTET__625_____REAANM2\Id_CR_SF_">'CRP_SF'!$D$22</definedName>
    <definedName name="CREPNHCPTET__626_____ANTANM1\FINESS_ET">'CRPP'!$E$23</definedName>
    <definedName name="CREPNHCPTET__626_____ANTANM1\Id_CR_SF_">'CRP_SF'!$E$23</definedName>
    <definedName name="CREPNHCPTET__626_____PRDANN0\FINESS_ET">'CRPP'!$F$23</definedName>
    <definedName name="CREPNHCPTET__626_____PRDANN0\Id_CR_SF_">'CRP_SF'!$F$23</definedName>
    <definedName name="CREPNHCPTET__626_____REAANM2\FINESS_ET">'CRPP'!$D$23</definedName>
    <definedName name="CREPNHCPTET__626_____REAANM2\Id_CR_SF_">'CRP_SF'!$D$23</definedName>
    <definedName name="CREPNHCPTET__627_____ANTANM1\FINESS_ET">'CRPP'!$E$61</definedName>
    <definedName name="CREPNHCPTET__627_____ANTANM1\Id_CR_SF_">'CRP_SF'!$E$61</definedName>
    <definedName name="CREPNHCPTET__627_____PRDANN0\FINESS_ET">'CRPP'!$F$61</definedName>
    <definedName name="CREPNHCPTET__627_____PRDANN0\Id_CR_SF_">'CRP_SF'!$F$61</definedName>
    <definedName name="CREPNHCPTET__627_____REAANM2\FINESS_ET">'CRPP'!$D$61</definedName>
    <definedName name="CREPNHCPTET__627_____REAANM2\Id_CR_SF_">'CRP_SF'!$D$61</definedName>
    <definedName name="CREPNHCPTET__628_____ANTANM1\FINESS_ET">'CRPP'!$E$24</definedName>
    <definedName name="CREPNHCPTET__628_____ANTANM1\Id_CR_SF_">'CRP_SF'!$E$24</definedName>
    <definedName name="CREPNHCPTET__628_____PRDANN0\FINESS_ET">'CRPP'!$F$24</definedName>
    <definedName name="CREPNHCPTET__628_____PRDANN0\Id_CR_SF_">'CRP_SF'!$F$24</definedName>
    <definedName name="CREPNHCPTET__628_____REAANM2\FINESS_ET">'CRPP'!$D$24</definedName>
    <definedName name="CREPNHCPTET__628_____REAANM2\Id_CR_SF_">'CRP_SF'!$D$24</definedName>
    <definedName name="CREPNHCPTET__6281____ANTANM1\FINESS_ET">'CRPP'!$E$25</definedName>
    <definedName name="CREPNHCPTET__6281____ANTANM1\Id_CR_SF_">'CRP_SF'!$E$25</definedName>
    <definedName name="CREPNHCPTET__6281____PRDANN0\FINESS_ET">'CRPP'!$F$25</definedName>
    <definedName name="CREPNHCPTET__6281____PRDANN0\Id_CR_SF_">'CRP_SF'!$F$25</definedName>
    <definedName name="CREPNHCPTET__6281____REAANM2\FINESS_ET">'CRPP'!$D$25</definedName>
    <definedName name="CREPNHCPTET__6281____REAANM2\Id_CR_SF_">'CRP_SF'!$D$25</definedName>
    <definedName name="CREPNHCPTET__6282____ANTANM1\FINESS_ET">'CRPP'!$E$26</definedName>
    <definedName name="CREPNHCPTET__6282____ANTANM1\Id_CR_SF_">'CRP_SF'!$E$26</definedName>
    <definedName name="CREPNHCPTET__6282____PRDANN0\FINESS_ET">'CRPP'!$F$26</definedName>
    <definedName name="CREPNHCPTET__6282____PRDANN0\Id_CR_SF_">'CRP_SF'!$F$26</definedName>
    <definedName name="CREPNHCPTET__6282____REAANM2\FINESS_ET">'CRPP'!$D$26</definedName>
    <definedName name="CREPNHCPTET__6282____REAANM2\Id_CR_SF_">'CRP_SF'!$D$26</definedName>
    <definedName name="CREPNHCPTET__6283____ANTANM1\FINESS_ET">'CRPP'!$E$27</definedName>
    <definedName name="CREPNHCPTET__6283____ANTANM1\Id_CR_SF_">'CRP_SF'!$E$27</definedName>
    <definedName name="CREPNHCPTET__6283____PRDANN0\FINESS_ET">'CRPP'!$F$27</definedName>
    <definedName name="CREPNHCPTET__6283____PRDANN0\Id_CR_SF_">'CRP_SF'!$F$27</definedName>
    <definedName name="CREPNHCPTET__6283____REAANM2\FINESS_ET">'CRPP'!$D$27</definedName>
    <definedName name="CREPNHCPTET__6283____REAANM2\Id_CR_SF_">'CRP_SF'!$D$27</definedName>
    <definedName name="CREPNHCPTET__6284____ANTANM1\FINESS_ET">'CRPP'!$E$28</definedName>
    <definedName name="CREPNHCPTET__6284____ANTANM1\Id_CR_SF_">'CRP_SF'!$E$28</definedName>
    <definedName name="CREPNHCPTET__6284____PRDANN0\FINESS_ET">'CRPP'!$F$28</definedName>
    <definedName name="CREPNHCPTET__6284____PRDANN0\Id_CR_SF_">'CRP_SF'!$F$28</definedName>
    <definedName name="CREPNHCPTET__6284____REAANM2\FINESS_ET">'CRPP'!$D$28</definedName>
    <definedName name="CREPNHCPTET__6284____REAANM2\Id_CR_SF_">'CRP_SF'!$D$28</definedName>
    <definedName name="CREPNHCPTET__629_____ANTANM1\FINESS_ET">'CRPP'!$E$130</definedName>
    <definedName name="CREPNHCPTET__629_____ANTANM1\Id_CR_SF_">'CRP_SF'!$E$130</definedName>
    <definedName name="CREPNHCPTET__629_____PRDANN0\FINESS_ET">'CRPP'!$F$130</definedName>
    <definedName name="CREPNHCPTET__629_____PRDANN0\Id_CR_SF_">'CRP_SF'!$F$130</definedName>
    <definedName name="CREPNHCPTET__629_____REAANM2\FINESS_ET">'CRPP'!$D$130</definedName>
    <definedName name="CREPNHCPTET__629_____REAANM2\Id_CR_SF_">'CRP_SF'!$D$130</definedName>
    <definedName name="CREPNHCPTET__631_____ANTANM1\FINESS_ET">'CRPP'!$E$37</definedName>
    <definedName name="CREPNHCPTET__631_____ANTANM1\Id_CR_SF_">'CRP_SF'!$E$37</definedName>
    <definedName name="CREPNHCPTET__631_____PRDANN0\FINESS_ET">'CRPP'!$F$37</definedName>
    <definedName name="CREPNHCPTET__631_____PRDANN0\Id_CR_SF_">'CRP_SF'!$F$37</definedName>
    <definedName name="CREPNHCPTET__631_____REAANM2\FINESS_ET">'CRPP'!$D$37</definedName>
    <definedName name="CREPNHCPTET__631_____REAANM2\Id_CR_SF_">'CRP_SF'!$D$37</definedName>
    <definedName name="CREPNHCPTET__633_____ANTANM1\FINESS_ET">'CRPP'!$E$38</definedName>
    <definedName name="CREPNHCPTET__633_____ANTANM1\Id_CR_SF_">'CRP_SF'!$E$38</definedName>
    <definedName name="CREPNHCPTET__633_____PRDANN0\FINESS_ET">'CRPP'!$F$38</definedName>
    <definedName name="CREPNHCPTET__633_____PRDANN0\Id_CR_SF_">'CRP_SF'!$F$38</definedName>
    <definedName name="CREPNHCPTET__633_____REAANM2\FINESS_ET">'CRPP'!$D$38</definedName>
    <definedName name="CREPNHCPTET__633_____REAANM2\Id_CR_SF_">'CRP_SF'!$D$38</definedName>
    <definedName name="CREPNHCPTET__635_____ANTANM1\FINESS_ET">'CRPP'!$E$62</definedName>
    <definedName name="CREPNHCPTET__635_____ANTANM1\Id_CR_SF_">'CRP_SF'!$E$62</definedName>
    <definedName name="CREPNHCPTET__635_____PRDANN0\FINESS_ET">'CRPP'!$F$62</definedName>
    <definedName name="CREPNHCPTET__635_____PRDANN0\Id_CR_SF_">'CRP_SF'!$F$62</definedName>
    <definedName name="CREPNHCPTET__635_____REAANM2\FINESS_ET">'CRPP'!$D$62</definedName>
    <definedName name="CREPNHCPTET__635_____REAANM2\Id_CR_SF_">'CRP_SF'!$D$62</definedName>
    <definedName name="CREPNHCPTET__637_____ANTANM1\FINESS_ET">'CRPP'!$E$63</definedName>
    <definedName name="CREPNHCPTET__637_____ANTANM1\Id_CR_SF_">'CRP_SF'!$E$63</definedName>
    <definedName name="CREPNHCPTET__637_____PRDANN0\FINESS_ET">'CRPP'!$F$63</definedName>
    <definedName name="CREPNHCPTET__637_____PRDANN0\Id_CR_SF_">'CRP_SF'!$F$63</definedName>
    <definedName name="CREPNHCPTET__637_____REAANM2\FINESS_ET">'CRPP'!$D$63</definedName>
    <definedName name="CREPNHCPTET__637_____REAANM2\Id_CR_SF_">'CRP_SF'!$D$63</definedName>
    <definedName name="CREPNHCPTET__641_____ANTANM1\FINESS_ET">'CRPP'!$E$39</definedName>
    <definedName name="CREPNHCPTET__641_____ANTANM1\Id_CR_SF_">'CRP_SF'!$E$39</definedName>
    <definedName name="CREPNHCPTET__641_____PRDANN0\FINESS_ET">'CRPP'!$F$39</definedName>
    <definedName name="CREPNHCPTET__641_____PRDANN0\Id_CR_SF_">'CRP_SF'!$F$39</definedName>
    <definedName name="CREPNHCPTET__641_____REAANM2\FINESS_ET">'CRPP'!$D$39</definedName>
    <definedName name="CREPNHCPTET__641_____REAANM2\Id_CR_SF_">'CRP_SF'!$D$39</definedName>
    <definedName name="CREPNHCPTET__6419____ANTANM1\FINESS_ET">'CRPP'!$E$131</definedName>
    <definedName name="CREPNHCPTET__6419____ANTANM1\Id_CR_SF_">'CRP_SF'!$E$131</definedName>
    <definedName name="CREPNHCPTET__6419____PRDANN0\FINESS_ET">'CRPP'!$F$131</definedName>
    <definedName name="CREPNHCPTET__6419____PRDANN0\Id_CR_SF_">'CRP_SF'!$F$131</definedName>
    <definedName name="CREPNHCPTET__6419____REAANM2\FINESS_ET">'CRPP'!$D$131</definedName>
    <definedName name="CREPNHCPTET__6419____REAANM2\Id_CR_SF_">'CRP_SF'!$D$131</definedName>
    <definedName name="CREPNHCPTET__642_____ANTANM1\FINESS_ET">'CRPP'!$E$40</definedName>
    <definedName name="CREPNHCPTET__642_____ANTANM1\Id_CR_SF_">'CRP_SF'!$E$40</definedName>
    <definedName name="CREPNHCPTET__642_____PRDANN0\FINESS_ET">'CRPP'!$F$40</definedName>
    <definedName name="CREPNHCPTET__642_____PRDANN0\Id_CR_SF_">'CRP_SF'!$F$40</definedName>
    <definedName name="CREPNHCPTET__642_____REAANM2\FINESS_ET">'CRPP'!$D$40</definedName>
    <definedName name="CREPNHCPTET__642_____REAANM2\Id_CR_SF_">'CRP_SF'!$D$40</definedName>
    <definedName name="CREPNHCPTET__6429____ANTANM1\FINESS_ET">'CRPP'!$E$132</definedName>
    <definedName name="CREPNHCPTET__6429____ANTANM1\Id_CR_SF_">'CRP_SF'!$E$132</definedName>
    <definedName name="CREPNHCPTET__6429____PRDANN0\FINESS_ET">'CRPP'!$F$132</definedName>
    <definedName name="CREPNHCPTET__6429____PRDANN0\Id_CR_SF_">'CRP_SF'!$F$132</definedName>
    <definedName name="CREPNHCPTET__6429____REAANM2\FINESS_ET">'CRPP'!$D$132</definedName>
    <definedName name="CREPNHCPTET__6429____REAANM2\Id_CR_SF_">'CRP_SF'!$D$132</definedName>
    <definedName name="CREPNHCPTET__643_____ANTANM1\FINESS_ET">'CRPP'!$E$41</definedName>
    <definedName name="CREPNHCPTET__643_____ANTANM1\Id_CR_SF_">'CRP_SF'!$E$41</definedName>
    <definedName name="CREPNHCPTET__643_____PRDANN0\FINESS_ET">'CRPP'!$F$41</definedName>
    <definedName name="CREPNHCPTET__643_____PRDANN0\Id_CR_SF_">'CRP_SF'!$F$41</definedName>
    <definedName name="CREPNHCPTET__643_____REAANM2\FINESS_ET">'CRPP'!$D$41</definedName>
    <definedName name="CREPNHCPTET__643_____REAANM2\Id_CR_SF_">'CRP_SF'!$D$41</definedName>
    <definedName name="CREPNHCPTET__6439____ANTANM1\FINESS_ET">'CRPP'!$E$133</definedName>
    <definedName name="CREPNHCPTET__6439____ANTANM1\Id_CR_SF_">'CRP_SF'!$E$133</definedName>
    <definedName name="CREPNHCPTET__6439____PRDANN0\FINESS_ET">'CRPP'!$F$133</definedName>
    <definedName name="CREPNHCPTET__6439____PRDANN0\Id_CR_SF_">'CRP_SF'!$F$133</definedName>
    <definedName name="CREPNHCPTET__6439____REAANM2\FINESS_ET">'CRPP'!$D$133</definedName>
    <definedName name="CREPNHCPTET__6439____REAANM2\Id_CR_SF_">'CRP_SF'!$D$133</definedName>
    <definedName name="CREPNHCPTET__645_____ANTANM1\FINESS_ET">'CRPP'!$E$42</definedName>
    <definedName name="CREPNHCPTET__645_____ANTANM1\Id_CR_SF_">'CRP_SF'!$E$42</definedName>
    <definedName name="CREPNHCPTET__645_____PRDANN0\FINESS_ET">'CRPP'!$F$42</definedName>
    <definedName name="CREPNHCPTET__645_____PRDANN0\Id_CR_SF_">'CRP_SF'!$F$42</definedName>
    <definedName name="CREPNHCPTET__645_____REAANM2\FINESS_ET">'CRPP'!$D$42</definedName>
    <definedName name="CREPNHCPTET__645_____REAANM2\Id_CR_SF_">'CRP_SF'!$D$42</definedName>
    <definedName name="CREPNHCPTET__6459_69_ANTANM1\FINESS_ET">'CRPP'!$E$134</definedName>
    <definedName name="CREPNHCPTET__6459_69_ANTANM1\Id_CR_SF_">'CRP_SF'!$E$134</definedName>
    <definedName name="CREPNHCPTET__6459_69_PRDANN0\FINESS_ET">'CRPP'!$F$134</definedName>
    <definedName name="CREPNHCPTET__6459_69_PRDANN0\Id_CR_SF_">'CRP_SF'!$F$134</definedName>
    <definedName name="CREPNHCPTET__6459_69_REAANM2\FINESS_ET">'CRPP'!$D$134</definedName>
    <definedName name="CREPNHCPTET__6459_69_REAANM2\Id_CR_SF_">'CRP_SF'!$D$134</definedName>
    <definedName name="CREPNHCPTET__646_____ANTANM1\FINESS_ET">'CRPP'!$E$43</definedName>
    <definedName name="CREPNHCPTET__646_____ANTANM1\Id_CR_SF_">'CRP_SF'!$E$43</definedName>
    <definedName name="CREPNHCPTET__646_____PRDANN0\FINESS_ET">'CRPP'!$F$43</definedName>
    <definedName name="CREPNHCPTET__646_____PRDANN0\Id_CR_SF_">'CRP_SF'!$F$43</definedName>
    <definedName name="CREPNHCPTET__646_____REAANM2\FINESS_ET">'CRPP'!$D$43</definedName>
    <definedName name="CREPNHCPTET__646_____REAANM2\Id_CR_SF_">'CRP_SF'!$D$43</definedName>
    <definedName name="CREPNHCPTET__647_____ANTANM1\FINESS_ET">'CRPP'!$E$44</definedName>
    <definedName name="CREPNHCPTET__647_____ANTANM1\Id_CR_SF_">'CRP_SF'!$E$44</definedName>
    <definedName name="CREPNHCPTET__647_____PRDANN0\FINESS_ET">'CRPP'!$F$44</definedName>
    <definedName name="CREPNHCPTET__647_____PRDANN0\Id_CR_SF_">'CRP_SF'!$F$44</definedName>
    <definedName name="CREPNHCPTET__647_____REAANM2\FINESS_ET">'CRPP'!$D$44</definedName>
    <definedName name="CREPNHCPTET__647_____REAANM2\Id_CR_SF_">'CRP_SF'!$D$44</definedName>
    <definedName name="CREPNHCPTET__648_____ANTANM1\FINESS_ET">'CRPP'!$E$45</definedName>
    <definedName name="CREPNHCPTET__648_____ANTANM1\Id_CR_SF_">'CRP_SF'!$E$45</definedName>
    <definedName name="CREPNHCPTET__648_____PRDANN0\FINESS_ET">'CRPP'!$F$45</definedName>
    <definedName name="CREPNHCPTET__648_____PRDANN0\Id_CR_SF_">'CRP_SF'!$F$45</definedName>
    <definedName name="CREPNHCPTET__648_____REAANM2\FINESS_ET">'CRPP'!$D$45</definedName>
    <definedName name="CREPNHCPTET__648_____REAANM2\Id_CR_SF_">'CRP_SF'!$D$45</definedName>
    <definedName name="CREPNHCPTET__6489____ANTANM1\FINESS_ET">'CRPP'!$E$135</definedName>
    <definedName name="CREPNHCPTET__6489____ANTANM1\Id_CR_SF_">'CRP_SF'!$E$135</definedName>
    <definedName name="CREPNHCPTET__6489____PRDANN0\FINESS_ET">'CRPP'!$F$135</definedName>
    <definedName name="CREPNHCPTET__6489____PRDANN0\Id_CR_SF_">'CRP_SF'!$F$135</definedName>
    <definedName name="CREPNHCPTET__6489____REAANM2\FINESS_ET">'CRPP'!$D$135</definedName>
    <definedName name="CREPNHCPTET__6489____REAANM2\Id_CR_SF_">'CRP_SF'!$D$135</definedName>
    <definedName name="CREPNHCPTET__651_____ANTANM1\FINESS_ET">'CRPP'!$E$66</definedName>
    <definedName name="CREPNHCPTET__651_____ANTANM1\Id_CR_SF_">'CRP_SF'!$E$66</definedName>
    <definedName name="CREPNHCPTET__651_____PRDANN0\FINESS_ET">'CRPP'!$F$66</definedName>
    <definedName name="CREPNHCPTET__651_____PRDANN0\Id_CR_SF_">'CRP_SF'!$F$66</definedName>
    <definedName name="CREPNHCPTET__651_____REAANM2\FINESS_ET">'CRPP'!$D$66</definedName>
    <definedName name="CREPNHCPTET__651_____REAANM2\Id_CR_SF_">'CRP_SF'!$D$66</definedName>
    <definedName name="CREPNHCPTET__653_____ANTANM1\FINESS_ET">'CRPP'!$E$67</definedName>
    <definedName name="CREPNHCPTET__653_____ANTANM1\Id_CR_SF_">'CRP_SF'!$E$67</definedName>
    <definedName name="CREPNHCPTET__653_____PRDANN0\FINESS_ET">'CRPP'!$F$67</definedName>
    <definedName name="CREPNHCPTET__653_____PRDANN0\Id_CR_SF_">'CRP_SF'!$F$67</definedName>
    <definedName name="CREPNHCPTET__653_____REAANM2\FINESS_ET">'CRPP'!$D$67</definedName>
    <definedName name="CREPNHCPTET__653_____REAANM2\Id_CR_SF_">'CRP_SF'!$D$67</definedName>
    <definedName name="CREPNHCPTET__654_____ANTANM1\FINESS_ET">'CRPP'!$E$68</definedName>
    <definedName name="CREPNHCPTET__654_____ANTANM1\Id_CR_SF_">'CRP_SF'!$E$68</definedName>
    <definedName name="CREPNHCPTET__654_____PRDANN0\FINESS_ET">'CRPP'!$F$68</definedName>
    <definedName name="CREPNHCPTET__654_____PRDANN0\Id_CR_SF_">'CRP_SF'!$F$68</definedName>
    <definedName name="CREPNHCPTET__654_____REAANM2\FINESS_ET">'CRPP'!$D$68</definedName>
    <definedName name="CREPNHCPTET__654_____REAANM2\Id_CR_SF_">'CRP_SF'!$D$68</definedName>
    <definedName name="CREPNHCPTET__655_____ANTANM1\FINESS_ET">'CRPP'!$E$69</definedName>
    <definedName name="CREPNHCPTET__655_____ANTANM1\Id_CR_SF_">'CRP_SF'!$E$69</definedName>
    <definedName name="CREPNHCPTET__655_____PRDANN0\FINESS_ET">'CRPP'!$F$69</definedName>
    <definedName name="CREPNHCPTET__655_____PRDANN0\Id_CR_SF_">'CRP_SF'!$F$69</definedName>
    <definedName name="CREPNHCPTET__655_____REAANM2\FINESS_ET">'CRPP'!$D$69</definedName>
    <definedName name="CREPNHCPTET__655_____REAANM2\Id_CR_SF_">'CRP_SF'!$D$69</definedName>
    <definedName name="CREPNHCPTET__657_____ANTANM1\FINESS_ET">'CRPP'!$E$70</definedName>
    <definedName name="CREPNHCPTET__657_____ANTANM1\Id_CR_SF_">'CRP_SF'!$E$70</definedName>
    <definedName name="CREPNHCPTET__657_____PRDANN0\FINESS_ET">'CRPP'!$F$70</definedName>
    <definedName name="CREPNHCPTET__657_____PRDANN0\Id_CR_SF_">'CRP_SF'!$F$70</definedName>
    <definedName name="CREPNHCPTET__657_____REAANM2\FINESS_ET">'CRPP'!$D$70</definedName>
    <definedName name="CREPNHCPTET__657_____REAANM2\Id_CR_SF_">'CRP_SF'!$D$70</definedName>
    <definedName name="CREPNHCPTET__658_____ANTANM1\FINESS_ET">'CRPP'!$E$71</definedName>
    <definedName name="CREPNHCPTET__658_____ANTANM1\Id_CR_SF_">'CRP_SF'!$E$71</definedName>
    <definedName name="CREPNHCPTET__658_____PRDANN0\FINESS_ET">'CRPP'!$F$71</definedName>
    <definedName name="CREPNHCPTET__658_____PRDANN0\Id_CR_SF_">'CRP_SF'!$F$71</definedName>
    <definedName name="CREPNHCPTET__658_____REAANM2\FINESS_ET">'CRPP'!$D$71</definedName>
    <definedName name="CREPNHCPTET__658_____REAANM2\Id_CR_SF_">'CRP_SF'!$D$71</definedName>
    <definedName name="CREPNHCPTET__66______ANTANM1\FINESS_ET">'CRPP'!$E$74</definedName>
    <definedName name="CREPNHCPTET__66______ANTANM1\Id_CR_SF_">'CRP_SF'!$E$74</definedName>
    <definedName name="CREPNHCPTET__66______PRDANN0\FINESS_ET">'CRPP'!$F$74</definedName>
    <definedName name="CREPNHCPTET__66______PRDANN0\Id_CR_SF_">'CRP_SF'!$F$74</definedName>
    <definedName name="CREPNHCPTET__66______REAANM2\FINESS_ET">'CRPP'!$D$74</definedName>
    <definedName name="CREPNHCPTET__66______REAANM2\Id_CR_SF_">'CRP_SF'!$D$74</definedName>
    <definedName name="CREPNHCPTET__6611____ANTANM1\FINESS_ET">'CRPP'!$E$136</definedName>
    <definedName name="CREPNHCPTET__6611____ANTANM1\Id_CR_SF_">'CRP_SF'!$E$136</definedName>
    <definedName name="CREPNHCPTET__6611____PRDANN0\FINESS_ET">'CRPP'!$F$136</definedName>
    <definedName name="CREPNHCPTET__6611____PRDANN0\Id_CR_SF_">'CRP_SF'!$F$136</definedName>
    <definedName name="CREPNHCPTET__6611____REAANM2\FINESS_ET">'CRPP'!$D$136</definedName>
    <definedName name="CREPNHCPTET__6611____REAANM2\Id_CR_SF_">'CRP_SF'!$D$136</definedName>
    <definedName name="CREPNHCPTET__671_____ANTANM1\FINESS_ET">'CRPP'!$E$77</definedName>
    <definedName name="CREPNHCPTET__671_____ANTANM1\Id_CR_SF_">'CRP_SF'!$E$77</definedName>
    <definedName name="CREPNHCPTET__671_____PRDANN0\FINESS_ET">'CRPP'!$F$77</definedName>
    <definedName name="CREPNHCPTET__671_____PRDANN0\Id_CR_SF_">'CRP_SF'!$F$77</definedName>
    <definedName name="CREPNHCPTET__671_____REAANM2\FINESS_ET">'CRPP'!$D$77</definedName>
    <definedName name="CREPNHCPTET__671_____REAANM2\Id_CR_SF_">'CRP_SF'!$D$77</definedName>
    <definedName name="CREPNHCPTET__675_____ANTANM1\FINESS_ET">'CRPP'!$E$78</definedName>
    <definedName name="CREPNHCPTET__675_____ANTANM1\Id_CR_SF_">'CRP_SF'!$E$78</definedName>
    <definedName name="CREPNHCPTET__675_____PRDANN0\FINESS_ET">'CRPP'!$F$78</definedName>
    <definedName name="CREPNHCPTET__675_____PRDANN0\Id_CR_SF_">'CRP_SF'!$F$78</definedName>
    <definedName name="CREPNHCPTET__675_____REAANM2\FINESS_ET">'CRPP'!$D$78</definedName>
    <definedName name="CREPNHCPTET__675_____REAANM2\Id_CR_SF_">'CRP_SF'!$D$78</definedName>
    <definedName name="CREPNHCPTET__678_____ANTANM1\FINESS_ET">'CRPP'!$E$79</definedName>
    <definedName name="CREPNHCPTET__678_____ANTANM1\Id_CR_SF_">'CRP_SF'!$E$79</definedName>
    <definedName name="CREPNHCPTET__678_____PRDANN0\FINESS_ET">'CRPP'!$F$79</definedName>
    <definedName name="CREPNHCPTET__678_____PRDANN0\Id_CR_SF_">'CRP_SF'!$F$79</definedName>
    <definedName name="CREPNHCPTET__678_____REAANM2\FINESS_ET">'CRPP'!$D$79</definedName>
    <definedName name="CREPNHCPTET__678_____REAANM2\Id_CR_SF_">'CRP_SF'!$D$79</definedName>
    <definedName name="CREPNHCPTET__6811____ANTANM1\FINESS_ET">'CRPP'!$E$82</definedName>
    <definedName name="CREPNHCPTET__6811____ANTANM1\Id_CR_SF_">'CRP_SF'!$E$82</definedName>
    <definedName name="CREPNHCPTET__6811____PRDANN0\FINESS_ET">'CRPP'!$F$82</definedName>
    <definedName name="CREPNHCPTET__6811____PRDANN0\Id_CR_SF_">'CRP_SF'!$F$82</definedName>
    <definedName name="CREPNHCPTET__6811____REAANM2\FINESS_ET">'CRPP'!$D$82</definedName>
    <definedName name="CREPNHCPTET__6811____REAANM2\Id_CR_SF_">'CRP_SF'!$D$82</definedName>
    <definedName name="CREPNHCPTET__6812____ANTANM1\FINESS_ET">'CRPP'!$E$83</definedName>
    <definedName name="CREPNHCPTET__6812____ANTANM1\Id_CR_SF_">'CRP_SF'!$E$83</definedName>
    <definedName name="CREPNHCPTET__6812____PRDANN0\FINESS_ET">'CRPP'!$F$83</definedName>
    <definedName name="CREPNHCPTET__6812____PRDANN0\Id_CR_SF_">'CRP_SF'!$F$83</definedName>
    <definedName name="CREPNHCPTET__6812____REAANM2\FINESS_ET">'CRPP'!$D$83</definedName>
    <definedName name="CREPNHCPTET__6812____REAANM2\Id_CR_SF_">'CRP_SF'!$D$83</definedName>
    <definedName name="CREPNHCPTET__6815____ANTANM1\FINESS_ET">'CRPP'!$E$84</definedName>
    <definedName name="CREPNHCPTET__6815____ANTANM1\Id_CR_SF_">'CRP_SF'!$E$84</definedName>
    <definedName name="CREPNHCPTET__6815____PRDANN0\FINESS_ET">'CRPP'!$F$84</definedName>
    <definedName name="CREPNHCPTET__6815____PRDANN0\Id_CR_SF_">'CRP_SF'!$F$84</definedName>
    <definedName name="CREPNHCPTET__6815____REAANM2\FINESS_ET">'CRPP'!$D$84</definedName>
    <definedName name="CREPNHCPTET__6815____REAANM2\Id_CR_SF_">'CRP_SF'!$D$84</definedName>
    <definedName name="CREPNHCPTET__6816____ANTANM1\FINESS_ET">'CRPP'!$E$85</definedName>
    <definedName name="CREPNHCPTET__6816____ANTANM1\Id_CR_SF_">'CRP_SF'!$E$85</definedName>
    <definedName name="CREPNHCPTET__6816____PRDANN0\FINESS_ET">'CRPP'!$F$85</definedName>
    <definedName name="CREPNHCPTET__6816____PRDANN0\Id_CR_SF_">'CRP_SF'!$F$85</definedName>
    <definedName name="CREPNHCPTET__6816____REAANM2\FINESS_ET">'CRPP'!$D$85</definedName>
    <definedName name="CREPNHCPTET__6816____REAANM2\Id_CR_SF_">'CRP_SF'!$D$85</definedName>
    <definedName name="CREPNHCPTET__6817____ANTANM1\FINESS_ET">'CRPP'!$E$86</definedName>
    <definedName name="CREPNHCPTET__6817____ANTANM1\Id_CR_SF_">'CRP_SF'!$E$86</definedName>
    <definedName name="CREPNHCPTET__6817____PRDANN0\FINESS_ET">'CRPP'!$F$86</definedName>
    <definedName name="CREPNHCPTET__6817____PRDANN0\Id_CR_SF_">'CRP_SF'!$F$86</definedName>
    <definedName name="CREPNHCPTET__6817____REAANM2\FINESS_ET">'CRPP'!$D$86</definedName>
    <definedName name="CREPNHCPTET__6817____REAANM2\Id_CR_SF_">'CRP_SF'!$D$86</definedName>
    <definedName name="CREPNHCPTET__686_____ANTANM1\FINESS_ET">'CRPP'!$E$87</definedName>
    <definedName name="CREPNHCPTET__686_____ANTANM1\Id_CR_SF_">'CRP_SF'!$E$87</definedName>
    <definedName name="CREPNHCPTET__686_____PRDANN0\FINESS_ET">'CRPP'!$F$87</definedName>
    <definedName name="CREPNHCPTET__686_____PRDANN0\Id_CR_SF_">'CRP_SF'!$F$87</definedName>
    <definedName name="CREPNHCPTET__686_____REAANM2\FINESS_ET">'CRPP'!$D$87</definedName>
    <definedName name="CREPNHCPTET__686_____REAANM2\Id_CR_SF_">'CRP_SF'!$D$87</definedName>
    <definedName name="CREPNHCPTET__687_____ANTANM1\FINESS_ET">'CRPP'!$E$88</definedName>
    <definedName name="CREPNHCPTET__687_____ANTANM1\Id_CR_SF_">'CRP_SF'!$E$88</definedName>
    <definedName name="CREPNHCPTET__687_____PRDANN0\FINESS_ET">'CRPP'!$F$88</definedName>
    <definedName name="CREPNHCPTET__687_____PRDANN0\Id_CR_SF_">'CRP_SF'!$F$88</definedName>
    <definedName name="CREPNHCPTET__687_____REAANM2\FINESS_ET">'CRPP'!$D$88</definedName>
    <definedName name="CREPNHCPTET__687_____REAANM2\Id_CR_SF_">'CRP_SF'!$D$88</definedName>
    <definedName name="CREPNHCPTET__689_____ANTANM1\FINESS_ET">'CRPP'!$E$89</definedName>
    <definedName name="CREPNHCPTET__689_____ANTANM1\Id_CR_SF_">'CRP_SF'!$E$89</definedName>
    <definedName name="CREPNHCPTET__689_____PRDANN0\FINESS_ET">'CRPP'!$F$89</definedName>
    <definedName name="CREPNHCPTET__689_____PRDANN0\Id_CR_SF_">'CRP_SF'!$F$89</definedName>
    <definedName name="CREPNHCPTET__689_____REAANM2\FINESS_ET">'CRPP'!$D$89</definedName>
    <definedName name="CREPNHCPTET__689_____REAANM2\Id_CR_SF_">'CRP_SF'!$D$89</definedName>
    <definedName name="CREPNHCPTET__70______ANTANM1\FINESS_ET">'CRPP'!$E$122</definedName>
    <definedName name="CREPNHCPTET__70______ANTANM1\Id_CR_SF_">'CRP_SF'!$E$122</definedName>
    <definedName name="CREPNHCPTET__70______PRDANN0\FINESS_ET">'CRPP'!$F$122</definedName>
    <definedName name="CREPNHCPTET__70______PRDANN0\Id_CR_SF_">'CRP_SF'!$F$122</definedName>
    <definedName name="CREPNHCPTET__70______REAANM2\FINESS_ET">'CRPP'!$D$122</definedName>
    <definedName name="CREPNHCPTET__70______REAANM2\Id_CR_SF_">'CRP_SF'!$D$122</definedName>
    <definedName name="CREPNHCPTET__709_____ANTANM1\FINESS_ET">'CRPP'!$E$12</definedName>
    <definedName name="CREPNHCPTET__709_____ANTANM1\Id_CR_SF_">'CRP_SF'!$E$12</definedName>
    <definedName name="CREPNHCPTET__709_____PRDANN0\FINESS_ET">'CRPP'!$F$12</definedName>
    <definedName name="CREPNHCPTET__709_____PRDANN0\Id_CR_SF_">'CRP_SF'!$F$12</definedName>
    <definedName name="CREPNHCPTET__709_____REAANM2\FINESS_ET">'CRPP'!$D$12</definedName>
    <definedName name="CREPNHCPTET__709_____REAANM2\Id_CR_SF_">'CRP_SF'!$D$12</definedName>
    <definedName name="CREPNHCPTET__71______ANTANM1\FINESS_ET">'CRPP'!$E$123</definedName>
    <definedName name="CREPNHCPTET__71______ANTANM1\Id_CR_SF_">'CRP_SF'!$E$123</definedName>
    <definedName name="CREPNHCPTET__71______PRDANN0\FINESS_ET">'CRPP'!$F$123</definedName>
    <definedName name="CREPNHCPTET__71______PRDANN0\Id_CR_SF_">'CRP_SF'!$F$123</definedName>
    <definedName name="CREPNHCPTET__71______REAANM2\FINESS_ET">'CRPP'!$D$123</definedName>
    <definedName name="CREPNHCPTET__71______REAANM2\Id_CR_SF_">'CRP_SF'!$D$123</definedName>
    <definedName name="CREPNHCPTET__713_____ANTANM1\FINESS_ET">'CRPP'!$E$13</definedName>
    <definedName name="CREPNHCPTET__713_____ANTANM1\Id_CR_SF_">'CRP_SF'!$E$13</definedName>
    <definedName name="CREPNHCPTET__713_____PRDANN0\FINESS_ET">'CRPP'!$F$13</definedName>
    <definedName name="CREPNHCPTET__713_____PRDANN0\Id_CR_SF_">'CRP_SF'!$F$13</definedName>
    <definedName name="CREPNHCPTET__713_____REAANM2\FINESS_ET">'CRPP'!$D$13</definedName>
    <definedName name="CREPNHCPTET__713_____REAANM2\Id_CR_SF_">'CRP_SF'!$D$13</definedName>
    <definedName name="CREPNHCPTET__72______ANTANM1\FINESS_ET">'CRPP'!$E$124</definedName>
    <definedName name="CREPNHCPTET__72______ANTANM1\Id_CR_SF_">'CRP_SF'!$E$124</definedName>
    <definedName name="CREPNHCPTET__72______PRDANN0\FINESS_ET">'CRPP'!$F$124</definedName>
    <definedName name="CREPNHCPTET__72______PRDANN0\Id_CR_SF_">'CRP_SF'!$F$124</definedName>
    <definedName name="CREPNHCPTET__72______REAANM2\FINESS_ET">'CRPP'!$D$124</definedName>
    <definedName name="CREPNHCPTET__72______REAANM2\Id_CR_SF_">'CRP_SF'!$D$124</definedName>
    <definedName name="CREPNHCPTET__731_____ANTANM1\FINESS_ET">'CRPP'!$E$105</definedName>
    <definedName name="CREPNHCPTET__731_____ANTANM1\Id_CR_SF_">'CRP_SF'!$E$105</definedName>
    <definedName name="CREPNHCPTET__731_____PRDANN0\FINESS_ET">'CRPP'!$F$105</definedName>
    <definedName name="CREPNHCPTET__731_____PRDANN0\Id_CR_SF_">'CRP_SF'!$F$105</definedName>
    <definedName name="CREPNHCPTET__731_____REAANM2\FINESS_ET">'CRPP'!$D$105</definedName>
    <definedName name="CREPNHCPTET__731_____REAANM2\Id_CR_SF_">'CRP_SF'!$D$105</definedName>
    <definedName name="CREPNHCPTET__732_____ANTANM1\FINESS_ET">'CRPP'!$E$106</definedName>
    <definedName name="CREPNHCPTET__732_____ANTANM1\Id_CR_SF_">'CRP_SF'!$E$106</definedName>
    <definedName name="CREPNHCPTET__732_____PRDANN0\FINESS_ET">'CRPP'!$F$106</definedName>
    <definedName name="CREPNHCPTET__732_____PRDANN0\Id_CR_SF_">'CRP_SF'!$F$106</definedName>
    <definedName name="CREPNHCPTET__732_____REAANM2\FINESS_ET">'CRPP'!$D$106</definedName>
    <definedName name="CREPNHCPTET__732_____REAANM2\Id_CR_SF_">'CRP_SF'!$D$106</definedName>
    <definedName name="CREPNHCPTET__733_____ANTANM1\FINESS_ET">'CRPP'!$E$107</definedName>
    <definedName name="CREPNHCPTET__733_____ANTANM1\Id_CR_SF_">'CRP_SF'!$E$107</definedName>
    <definedName name="CREPNHCPTET__733_____PRDANN0\FINESS_ET">'CRPP'!$F$107</definedName>
    <definedName name="CREPNHCPTET__733_____PRDANN0\Id_CR_SF_">'CRP_SF'!$F$107</definedName>
    <definedName name="CREPNHCPTET__733_____REAANM2\FINESS_ET">'CRPP'!$D$107</definedName>
    <definedName name="CREPNHCPTET__733_____REAANM2\Id_CR_SF_">'CRP_SF'!$D$107</definedName>
    <definedName name="CREPNHCPTET__734_____ANTANM1\FINESS_ET">'CRPP'!$E$108</definedName>
    <definedName name="CREPNHCPTET__734_____ANTANM1\Id_CR_SF_">'CRP_SF'!$E$108</definedName>
    <definedName name="CREPNHCPTET__734_____PRDANN0\FINESS_ET">'CRPP'!$F$108</definedName>
    <definedName name="CREPNHCPTET__734_____PRDANN0\Id_CR_SF_">'CRP_SF'!$F$108</definedName>
    <definedName name="CREPNHCPTET__734_____REAANM2\FINESS_ET">'CRPP'!$D$108</definedName>
    <definedName name="CREPNHCPTET__734_____REAANM2\Id_CR_SF_">'CRP_SF'!$D$108</definedName>
    <definedName name="CREPNHCPTET__735_____ANTANM1\FINESS_ET">'CRPP'!$E$109</definedName>
    <definedName name="CREPNHCPTET__735_____PRDANN0\FINESS_ET">'CRPP'!$F$109</definedName>
    <definedName name="CREPNHCPTET__735_____REAANM2\FINESS_ET">'CRPP'!$D$109</definedName>
    <definedName name="CREPNHCPTET__7351____ANTANM1\FINESS_ET">'CRPP'!$E$110</definedName>
    <definedName name="CREPNHCPTET__7351____ANTANM1\Id_CR_SF_">'CRP_SF'!$E$110</definedName>
    <definedName name="CREPNHCPTET__7351____PRDANN0\FINESS_ET">'CRPP'!$F$110</definedName>
    <definedName name="CREPNHCPTET__7351____PRDANN0\Id_CR_SF_">'CRP_SF'!$F$110</definedName>
    <definedName name="CREPNHCPTET__7351____REAANM2\FINESS_ET">'CRPP'!$D$110</definedName>
    <definedName name="CREPNHCPTET__7351____REAANM2\Id_CR_SF_">'CRP_SF'!$D$110</definedName>
    <definedName name="CREPNHCPTET__7352____ANTANM1\FINESS_ET">'CRPP'!$E$111</definedName>
    <definedName name="CREPNHCPTET__7352____ANTANM1\Id_CR_SF_">'CRP_SF'!$E$111</definedName>
    <definedName name="CREPNHCPTET__7352____PRDANN0\FINESS_ET">'CRPP'!$F$111</definedName>
    <definedName name="CREPNHCPTET__7352____PRDANN0\Id_CR_SF_">'CRP_SF'!$F$111</definedName>
    <definedName name="CREPNHCPTET__7352____REAANM2\FINESS_ET">'CRPP'!$D$111</definedName>
    <definedName name="CREPNHCPTET__7352____REAANM2\Id_CR_SF_">'CRP_SF'!$D$111</definedName>
    <definedName name="CREPNHCPTET__7353____ANTANM1\FINESS_ET">'CRPP'!$E$112</definedName>
    <definedName name="CREPNHCPTET__7353____ANTANM1\Id_CR_SF_">'CRP_SF'!$E$112</definedName>
    <definedName name="CREPNHCPTET__7353____PRDANN0\FINESS_ET">'CRPP'!$F$112</definedName>
    <definedName name="CREPNHCPTET__7353____PRDANN0\Id_CR_SF_">'CRP_SF'!$F$112</definedName>
    <definedName name="CREPNHCPTET__7353____REAANM2\FINESS_ET">'CRPP'!$D$112</definedName>
    <definedName name="CREPNHCPTET__7353____REAANM2\Id_CR_SF_">'CRP_SF'!$D$112</definedName>
    <definedName name="CREPNHCPTET__7358____ANTANM1\FINESS_ET">'CRPP'!$E$113</definedName>
    <definedName name="CREPNHCPTET__7358____ANTANM1\Id_CR_SF_">'CRP_SF'!$E$113</definedName>
    <definedName name="CREPNHCPTET__7358____PRDANN0\FINESS_ET">'CRPP'!$F$113</definedName>
    <definedName name="CREPNHCPTET__7358____PRDANN0\Id_CR_SF_">'CRP_SF'!$F$113</definedName>
    <definedName name="CREPNHCPTET__7358____REAANM2\FINESS_ET">'CRPP'!$D$113</definedName>
    <definedName name="CREPNHCPTET__7358____REAANM2\Id_CR_SF_">'CRP_SF'!$D$113</definedName>
    <definedName name="CREPNHCPTET__738_____ANTANM1\FINESS_ET">'CRPP'!$E$114</definedName>
    <definedName name="CREPNHCPTET__738_____ANTANM1\Id_CR_SF_">'CRP_SF'!$E$114</definedName>
    <definedName name="CREPNHCPTET__738_____PRDANN0\FINESS_ET">'CRPP'!$F$114</definedName>
    <definedName name="CREPNHCPTET__738_____PRDANN0\Id_CR_SF_">'CRP_SF'!$F$114</definedName>
    <definedName name="CREPNHCPTET__738_____REAANM2\FINESS_ET">'CRPP'!$D$114</definedName>
    <definedName name="CREPNHCPTET__738_____REAANM2\Id_CR_SF_">'CRP_SF'!$D$114</definedName>
    <definedName name="CREPNHCPTET__74______ANTANM1\FINESS_ET">'CRPP'!$E$125</definedName>
    <definedName name="CREPNHCPTET__74______ANTANM1\Id_CR_SF_">'CRP_SF'!$E$125</definedName>
    <definedName name="CREPNHCPTET__74______PRDANN0\FINESS_ET">'CRPP'!$F$125</definedName>
    <definedName name="CREPNHCPTET__74______PRDANN0\Id_CR_SF_">'CRP_SF'!$F$125</definedName>
    <definedName name="CREPNHCPTET__74______REAANM2\FINESS_ET">'CRPP'!$D$125</definedName>
    <definedName name="CREPNHCPTET__74______REAANM2\Id_CR_SF_">'CRP_SF'!$D$125</definedName>
    <definedName name="CREPNHCPTET__75______ANTANM1\FINESS_ET">'CRPP'!$E$126</definedName>
    <definedName name="CREPNHCPTET__75______ANTANM1\Id_CR_SF_">'CRP_SF'!$E$126</definedName>
    <definedName name="CREPNHCPTET__75______PRDANN0\FINESS_ET">'CRPP'!$F$126</definedName>
    <definedName name="CREPNHCPTET__75______PRDANN0\Id_CR_SF_">'CRP_SF'!$F$126</definedName>
    <definedName name="CREPNHCPTET__75______REAANM2\FINESS_ET">'CRPP'!$D$126</definedName>
    <definedName name="CREPNHCPTET__75______REAANM2\Id_CR_SF_">'CRP_SF'!$D$126</definedName>
    <definedName name="CREPNHCPTET__76______ANTANM1\FINESS_ET">'CRPP'!$E$144</definedName>
    <definedName name="CREPNHCPTET__76______ANTANM1\Id_CR_SF_">'CRP_SF'!$E$144</definedName>
    <definedName name="CREPNHCPTET__76______PRDANN0\FINESS_ET">'CRPP'!$F$144</definedName>
    <definedName name="CREPNHCPTET__76______PRDANN0\Id_CR_SF_">'CRP_SF'!$F$144</definedName>
    <definedName name="CREPNHCPTET__76______REAANM2\FINESS_ET">'CRPP'!$D$144</definedName>
    <definedName name="CREPNHCPTET__76______REAANM2\Id_CR_SF_">'CRP_SF'!$D$144</definedName>
    <definedName name="CREPNHCPTET__771_____ANTANM1\FINESS_ET">'CRPP'!$E$147</definedName>
    <definedName name="CREPNHCPTET__771_____ANTANM1\Id_CR_SF_">'CRP_SF'!$E$147</definedName>
    <definedName name="CREPNHCPTET__771_____PRDANN0\FINESS_ET">'CRPP'!$F$147</definedName>
    <definedName name="CREPNHCPTET__771_____PRDANN0\Id_CR_SF_">'CRP_SF'!$F$147</definedName>
    <definedName name="CREPNHCPTET__771_____REAANM2\FINESS_ET">'CRPP'!$D$147</definedName>
    <definedName name="CREPNHCPTET__771_____REAANM2\Id_CR_SF_">'CRP_SF'!$D$147</definedName>
    <definedName name="CREPNHCPTET__775_____ANTANM1\FINESS_ET">'CRPP'!$E$148</definedName>
    <definedName name="CREPNHCPTET__775_____ANTANM1\Id_CR_SF_">'CRP_SF'!$E$148</definedName>
    <definedName name="CREPNHCPTET__775_____PRDANN0\FINESS_ET">'CRPP'!$F$148</definedName>
    <definedName name="CREPNHCPTET__775_____PRDANN0\Id_CR_SF_">'CRP_SF'!$F$148</definedName>
    <definedName name="CREPNHCPTET__775_____REAANM2\FINESS_ET">'CRPP'!$D$148</definedName>
    <definedName name="CREPNHCPTET__775_____REAANM2\Id_CR_SF_">'CRP_SF'!$D$148</definedName>
    <definedName name="CREPNHCPTET__777_____ANTANM1\FINESS_ET">'CRPP'!$E$149</definedName>
    <definedName name="CREPNHCPTET__777_____ANTANM1\Id_CR_SF_">'CRP_SF'!$E$149</definedName>
    <definedName name="CREPNHCPTET__777_____PRDANN0\FINESS_ET">'CRPP'!$F$149</definedName>
    <definedName name="CREPNHCPTET__777_____PRDANN0\Id_CR_SF_">'CRP_SF'!$F$149</definedName>
    <definedName name="CREPNHCPTET__777_____REAANM2\FINESS_ET">'CRPP'!$D$149</definedName>
    <definedName name="CREPNHCPTET__777_____REAANM2\Id_CR_SF_">'CRP_SF'!$D$149</definedName>
    <definedName name="CREPNHCPTET__778_____ANTANM1\FINESS_ET">'CRPP'!$E$150</definedName>
    <definedName name="CREPNHCPTET__778_____ANTANM1\Id_CR_SF_">'CRP_SF'!$E$150</definedName>
    <definedName name="CREPNHCPTET__778_____PRDANN0\FINESS_ET">'CRPP'!$F$150</definedName>
    <definedName name="CREPNHCPTET__778_____PRDANN0\Id_CR_SF_">'CRP_SF'!$F$150</definedName>
    <definedName name="CREPNHCPTET__778_____REAANM2\FINESS_ET">'CRPP'!$D$150</definedName>
    <definedName name="CREPNHCPTET__778_____REAANM2\Id_CR_SF_">'CRP_SF'!$D$150</definedName>
    <definedName name="CREPNHCPTET__7781____ANTANM1\FINESS_ET">'CRPP'!$E$151</definedName>
    <definedName name="CREPNHCPTET__7781____ANTANM1\Id_CR_SF_">'CRP_SF'!$E$151</definedName>
    <definedName name="CREPNHCPTET__7781____PRDANN0\FINESS_ET">'CRPP'!$F$151</definedName>
    <definedName name="CREPNHCPTET__7781____PRDANN0\Id_CR_SF_">'CRP_SF'!$F$151</definedName>
    <definedName name="CREPNHCPTET__7781____REAANM2\FINESS_ET">'CRPP'!$D$151</definedName>
    <definedName name="CREPNHCPTET__7781____REAANM2\Id_CR_SF_">'CRP_SF'!$D$151</definedName>
    <definedName name="CREPNHCPTET__7811____ANTANM1\FINESS_ET">'CRPP'!$E$154</definedName>
    <definedName name="CREPNHCPTET__7811____ANTANM1\Id_CR_SF_">'CRP_SF'!$E$154</definedName>
    <definedName name="CREPNHCPTET__7811____PRDANN0\FINESS_ET">'CRPP'!$F$154</definedName>
    <definedName name="CREPNHCPTET__7811____PRDANN0\Id_CR_SF_">'CRP_SF'!$F$154</definedName>
    <definedName name="CREPNHCPTET__7811____REAANM2\FINESS_ET">'CRPP'!$D$154</definedName>
    <definedName name="CREPNHCPTET__7811____REAANM2\Id_CR_SF_">'CRP_SF'!$D$154</definedName>
    <definedName name="CREPNHCPTET__7815____ANTANM1\FINESS_ET">'CRPP'!$E$155</definedName>
    <definedName name="CREPNHCPTET__7815____ANTANM1\Id_CR_SF_">'CRP_SF'!$E$155</definedName>
    <definedName name="CREPNHCPTET__7815____PRDANN0\FINESS_ET">'CRPP'!$F$155</definedName>
    <definedName name="CREPNHCPTET__7815____PRDANN0\Id_CR_SF_">'CRP_SF'!$F$155</definedName>
    <definedName name="CREPNHCPTET__7815____REAANM2\FINESS_ET">'CRPP'!$D$155</definedName>
    <definedName name="CREPNHCPTET__7815____REAANM2\Id_CR_SF_">'CRP_SF'!$D$155</definedName>
    <definedName name="CREPNHCPTET__7816____ANTANM1\FINESS_ET">'CRPP'!$E$156</definedName>
    <definedName name="CREPNHCPTET__7816____ANTANM1\Id_CR_SF_">'CRP_SF'!$E$156</definedName>
    <definedName name="CREPNHCPTET__7816____PRDANN0\FINESS_ET">'CRPP'!$F$156</definedName>
    <definedName name="CREPNHCPTET__7816____PRDANN0\Id_CR_SF_">'CRP_SF'!$F$156</definedName>
    <definedName name="CREPNHCPTET__7816____REAANM2\FINESS_ET">'CRPP'!$D$156</definedName>
    <definedName name="CREPNHCPTET__7816____REAANM2\Id_CR_SF_">'CRP_SF'!$D$156</definedName>
    <definedName name="CREPNHCPTET__7817____ANTANM1\FINESS_ET">'CRPP'!$E$157</definedName>
    <definedName name="CREPNHCPTET__7817____ANTANM1\Id_CR_SF_">'CRP_SF'!$E$157</definedName>
    <definedName name="CREPNHCPTET__7817____PRDANN0\FINESS_ET">'CRPP'!$F$157</definedName>
    <definedName name="CREPNHCPTET__7817____PRDANN0\Id_CR_SF_">'CRP_SF'!$F$157</definedName>
    <definedName name="CREPNHCPTET__7817____REAANM2\FINESS_ET">'CRPP'!$D$157</definedName>
    <definedName name="CREPNHCPTET__7817____REAANM2\Id_CR_SF_">'CRP_SF'!$D$157</definedName>
    <definedName name="CREPNHCPTET__786_____ANTANM1\FINESS_ET">'CRPP'!$E$158</definedName>
    <definedName name="CREPNHCPTET__786_____ANTANM1\Id_CR_SF_">'CRP_SF'!$E$158</definedName>
    <definedName name="CREPNHCPTET__786_____PRDANN0\FINESS_ET">'CRPP'!$F$158</definedName>
    <definedName name="CREPNHCPTET__786_____PRDANN0\Id_CR_SF_">'CRP_SF'!$F$158</definedName>
    <definedName name="CREPNHCPTET__786_____REAANM2\FINESS_ET">'CRPP'!$D$158</definedName>
    <definedName name="CREPNHCPTET__786_____REAANM2\Id_CR_SF_">'CRP_SF'!$D$158</definedName>
    <definedName name="CREPNHCPTET__787_____ANTANM1\FINESS_ET">'CRPP'!$E$159</definedName>
    <definedName name="CREPNHCPTET__787_____ANTANM1\Id_CR_SF_">'CRP_SF'!$E$159</definedName>
    <definedName name="CREPNHCPTET__787_____PRDANN0\FINESS_ET">'CRPP'!$F$159</definedName>
    <definedName name="CREPNHCPTET__787_____PRDANN0\Id_CR_SF_">'CRP_SF'!$F$159</definedName>
    <definedName name="CREPNHCPTET__787_____REAANM2\FINESS_ET">'CRPP'!$D$159</definedName>
    <definedName name="CREPNHCPTET__787_____REAANM2\Id_CR_SF_">'CRP_SF'!$D$159</definedName>
    <definedName name="CREPNHCPTET__789_____ANTANM1\FINESS_ET">'CRPP'!$E$160</definedName>
    <definedName name="CREPNHCPTET__789_____ANTANM1\Id_CR_SF_">'CRP_SF'!$E$160</definedName>
    <definedName name="CREPNHCPTET__789_____PRDANN0\FINESS_ET">'CRPP'!$F$160</definedName>
    <definedName name="CREPNHCPTET__789_____PRDANN0\Id_CR_SF_">'CRP_SF'!$F$160</definedName>
    <definedName name="CREPNHCPTET__789_____REAANM2\FINESS_ET">'CRPP'!$D$160</definedName>
    <definedName name="CREPNHCPTET__789_____REAANM2\Id_CR_SF_">'CRP_SF'!$D$160</definedName>
    <definedName name="CREPNHCPTET__79______ANTANM1\FINESS_ET">'CRPP'!$E$161</definedName>
    <definedName name="CREPNHCPTET__79______ANTANM1\Id_CR_SF_">'CRP_SF'!$E$161</definedName>
    <definedName name="CREPNHCPTET__79______PRDANN0\FINESS_ET">'CRPP'!$F$161</definedName>
    <definedName name="CREPNHCPTET__79______PRDANN0\Id_CR_SF_">'CRP_SF'!$F$161</definedName>
    <definedName name="CREPNHCPTET__79______REAANM2\FINESS_ET">'CRPP'!$D$161</definedName>
    <definedName name="CREPNHCPTET__79______REAANM2\Id_CR_SF_">'CRP_SF'!$D$161</definedName>
    <definedName name="CREPNHCPTET__CESSACTIPRDANN0\_________">'EPRD synthétique'!$D$18</definedName>
    <definedName name="CREPNHCPTET__DAP_____PRDANN0\_________">'EPRD synthétique'!$C$19</definedName>
    <definedName name="CREPNHCPTET__QPSUBV__PRDANN0\_________">'EPRD synthétique'!$D$19</definedName>
    <definedName name="CREPNHCPTET__RANDEFI_ANTANM1\FINESS_ET">'CRPP'!$E$171</definedName>
    <definedName name="CREPNHCPTET__RANDEFI_ANTANM1\Id_CR_SF_">'CRP_SF'!$E$171</definedName>
    <definedName name="CREPNHCPTET__RANDEFI_PRDANN0\FINESS_ET">'CRPP'!$F$171</definedName>
    <definedName name="CREPNHCPTET__RANDEFI_PRDANN0\Id_CR_SF_">'CRP_SF'!$F$171</definedName>
    <definedName name="CREPNHCPTET__RANDEFI_REAANM2\FINESS_ET">'CRPP'!$D$171</definedName>
    <definedName name="CREPNHCPTET__RANDEFI_REAANM2\Id_CR_SF_">'CRP_SF'!$D$171</definedName>
    <definedName name="CREPNHCPTET__RANEXCEDANTANM1\FINESS_ET">'CRPP'!$E$172</definedName>
    <definedName name="CREPNHCPTET__RANEXCEDANTANM1\Id_CR_SF_">'CRP_SF'!$E$172</definedName>
    <definedName name="CREPNHCPTET__RANEXCEDPRDANN0\FINESS_ET">'CRPP'!$F$172</definedName>
    <definedName name="CREPNHCPTET__RANEXCEDPRDANN0\Id_CR_SF_">'CRP_SF'!$F$172</definedName>
    <definedName name="CREPNHCPTET__RANEXCEDREAANM2\FINESS_ET">'CRPP'!$D$172</definedName>
    <definedName name="CREPNHCPTET__RANEXCEDREAANM2\Id_CR_SF_">'CRP_SF'!$D$172</definedName>
    <definedName name="CREPNHCPTET__REPRPROVPRDANN0\_________">'EPRD synthétique'!$D$20</definedName>
    <definedName name="CREPNHCPTET__VNC_____PRDANN0\_________">'EPRD synthétique'!$C$18</definedName>
    <definedName name="CREPNHIDEN___ADRESSE____ANN0\_________">'Page de garde'!$D$12</definedName>
    <definedName name="CREPNHIDEN___ADRESSE____ANN0\FINESS_ET">'Page de garde'!$D$28</definedName>
    <definedName name="CREPNHIDEN___ADRESSE____ANN0\Id_CR_SF_">'Id_CR_SF'!$D$8</definedName>
    <definedName name="CREPNHIDEN___ANNEEREF___ANN0\_________">'Page de garde'!$D$4</definedName>
    <definedName name="CREPNHIDEN___CAPAAUTO___ANN0\FINESS_ET">'Page de garde'!$H$28</definedName>
    <definedName name="CREPNHIDEN___CAPAAUTO___ANN0\Id_CR_SF_">'Id_CR_SF'!$G$8</definedName>
    <definedName name="CREPNHIDEN___CAPAINST___ANN0\FINESS_ET">'Page de garde'!$I$28</definedName>
    <definedName name="CREPNHIDEN___CAPAINST___ANN0\Id_CR_SF_">'Id_CR_SF'!$H$8</definedName>
    <definedName name="CREPNHIDEN___CATEGORI___ANN0\FINESS_ET">'Page de garde'!$F$28</definedName>
    <definedName name="CREPNHIDEN___CATEGORI___ANN0\Id_CR_SF_">'Id_CR_SF'!$F$8</definedName>
    <definedName name="CREPNHIDEN___DATEAUTO___ANN0\FINESS_ET">'Page de garde'!$N$28</definedName>
    <definedName name="CREPNHIDEN___DATECPOM___ANN0\_________">'Conversions'!$B$1</definedName>
    <definedName name="CREPNHIDEN___DATEGENE___ANN0\_________">'Conversions'!$B$2</definedName>
    <definedName name="CREPNHIDEN___EDITEURL___ANN0\_________">'Page de garde'!$A$3</definedName>
    <definedName name="CREPNHIDEN___EMAIL______ANN0\_________">'Page de garde'!$D$18</definedName>
    <definedName name="CREPNHIDEN___FAX________ANN0\_________">'Page de garde'!$D$16</definedName>
    <definedName name="CREPNHIDEN___FINESSET___ANN0\FINESS_ET">'Page de garde'!$E$28</definedName>
    <definedName name="CREPNHIDEN___FINESSET___ANN0\Id_CR_SF_">'Id_CR_SF'!$E$8</definedName>
    <definedName name="CREPNHIDEN___FINESSPR___ANN0\_________">'Page de garde'!$E$28</definedName>
    <definedName name="CREPNHIDEN___Id_CR_SF___ANN0\Id_CR_SF_">'Id_CR_SF'!$B$8</definedName>
    <definedName name="CREPNHIDEN___JOUROUV____ANN0\FINESS_ET">'Page de garde'!$J$28</definedName>
    <definedName name="CREPNHIDEN___JOUROUV____ANN0\Id_CR_SF_">'Id_CR_SF'!$I$8</definedName>
    <definedName name="CREPNHIDEN___NFINESS____ANN0\_________">'Page de garde'!$D$6</definedName>
    <definedName name="CREPNHIDEN___NOMETAB____ANN0\FINESS_ET">'Page de garde'!$C$28</definedName>
    <definedName name="CREPNHIDEN___NOMETAB____ANN0\Id_CR_SF_">'Id_CR_SF'!$C$8</definedName>
    <definedName name="CREPNHIDEN___NOMREPRE___ANN0\_________">'Page de garde'!$D$20</definedName>
    <definedName name="CREPNHIDEN___ORGAGEST___ANN0\_________">'Page de garde'!$D$8</definedName>
    <definedName name="CREPNHIDEN___STATUTJU___ANN0\_________">'Page de garde'!$D$10</definedName>
    <definedName name="CREPNHIDEN___TEL________ANN0\_________">'Page de garde'!$D$14</definedName>
    <definedName name="CREPNHIDEN___VERSION____ANN0\_________">'Page de garde'!$A$1</definedName>
    <definedName name="CREPNHIDEN___VERSIONL___ANN0\_________">'Page de garde'!$A$2</definedName>
    <definedName name="RepereConso">'Conso'!$C:$C</definedName>
    <definedName name="RepereCRP">'Synthèse_CRP'!$5:$16</definedName>
    <definedName name="RepereCRP_FISF">'Synthèse_CRP'!$21:$35</definedName>
    <definedName name="RepereFiness_ET">'Synthèse_CRP'!$5:$16</definedName>
    <definedName name="RepereFormules">'Synthèse_CRP'!$C$11:$D$16</definedName>
    <definedName name="RepereProchain">'Synthèse_CRP'!$A$21</definedName>
    <definedName name="RepereProchainConso">'Conso'!$D$1</definedName>
    <definedName name="statut">'Liste'!$A$2:$A$6</definedName>
    <definedName name="_xlnm.Print_Area" localSheetId="11">'EPRD synthétique'!$B$2:$E$25</definedName>
    <definedName name="_xlnm.Print_Area" localSheetId="12">'Tableau_Rcc'!#REF!</definedName>
  </definedNames>
  <calcPr fullCalcOnLoad="1"/>
</workbook>
</file>

<file path=xl/sharedStrings.xml><?xml version="1.0" encoding="utf-8"?>
<sst xmlns="http://schemas.openxmlformats.org/spreadsheetml/2006/main" count="638" uniqueCount="356">
  <si>
    <t>Réel N-2</t>
  </si>
  <si>
    <t>Total</t>
  </si>
  <si>
    <t>ACHATS</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</si>
  <si>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</si>
  <si>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</si>
  <si>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</si>
  <si>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</si>
  <si>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</si>
  <si>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</si>
  <si>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</si>
  <si>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AUTRES SERVICES EXTERIEURS </t>
  </si>
  <si>
    <t>Déplacements, missions et réceptions</t>
  </si>
  <si>
    <t>Frais postaux et frais de télécommunications</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</si>
  <si>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</si>
  <si>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</si>
  <si>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</si>
  <si>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</si>
  <si>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</si>
  <si>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</si>
  <si>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</si>
  <si>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</si>
  <si>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</si>
  <si>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</si>
  <si>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</si>
  <si>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</si>
  <si>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</si>
  <si>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Redevances de crédit-bail</t>
  </si>
  <si>
    <t>Charges locatives et de copropriété</t>
  </si>
  <si>
    <t>Primes d'assurances</t>
  </si>
  <si>
    <t>Etudes et recherches</t>
  </si>
  <si>
    <t>Divers</t>
  </si>
  <si>
    <t>Information, publications, relations publiques</t>
  </si>
  <si>
    <t>Services bancaires et assimilés</t>
  </si>
  <si>
    <t xml:space="preserve">Autres impôts taxes et versements assimilés  (administration des impôts) </t>
  </si>
  <si>
    <t xml:space="preserve">Autres impôts taxes et versements assimilés  (autres organismes) </t>
  </si>
  <si>
    <t>AUTRES CHARGES DE GESTION COURANTE</t>
  </si>
  <si>
    <t>Redevances pour concessions, brevets, licences, procédés, droits et valeurs similaires</t>
  </si>
  <si>
    <t>Pertes sur créances irrécouvrables</t>
  </si>
  <si>
    <t>Quotes-parts de résultat sur opérations faites en commun</t>
  </si>
  <si>
    <t>Subventions</t>
  </si>
  <si>
    <t>Charges diverses de gestion courante</t>
  </si>
  <si>
    <t>CHARGES FINANCIERES</t>
  </si>
  <si>
    <t>Charges financières</t>
  </si>
  <si>
    <t>CHARGES EXCEPTIONNELLES</t>
  </si>
  <si>
    <t>Charges exceptionnelles sur opérations de gestion</t>
  </si>
  <si>
    <t>Valeurs comptables des éléments d'actif cédés</t>
  </si>
  <si>
    <t>Autres charges exceptionnelles</t>
  </si>
  <si>
    <t>DOTATIONS AUX AMORTISSEMENTS, AUX DEPRECIATIONS, AUX PROVISIONS ET ENGAGEMENTS</t>
  </si>
  <si>
    <t>Dotations aux amortissements des immobilisations incorporelles et corporelles</t>
  </si>
  <si>
    <t>Dotations aux amortissements des charges d'exploitation à répartir</t>
  </si>
  <si>
    <t>Dotations aux provisions des charges d'exploitation</t>
  </si>
  <si>
    <t>Dotations aux dépréciations des immobilisations incorporelles et corporelles</t>
  </si>
  <si>
    <t>Dotations aux dépréciations des actifs circulants</t>
  </si>
  <si>
    <t>Dotations aux amortissements, dépréciations et  provisions : charges financières</t>
  </si>
  <si>
    <t>Dotations aux amortissements, dépréciations et provisions : charges exceptionnelles</t>
  </si>
  <si>
    <t>TOTAL GROUPE III</t>
  </si>
  <si>
    <t>Produits à la charge de l’assurance maladie (hors EHPAD)</t>
  </si>
  <si>
    <t>Produits à la charge de l’Etat</t>
  </si>
  <si>
    <t>Produits à la charge du département (hors EHPAD)</t>
  </si>
  <si>
    <t>Produits à la charge de l’usager (hors EHPAD)</t>
  </si>
  <si>
    <t>Produits des EHPAD - Secteur des personnes âgées</t>
  </si>
  <si>
    <t>dont produits à la charge de l'assurance maladie</t>
  </si>
  <si>
    <t>dont produits à la charge du département</t>
  </si>
  <si>
    <t>dont produits à la charge de l'usager</t>
  </si>
  <si>
    <t>Produits à la charge d’autres financeurs</t>
  </si>
  <si>
    <t>Production stockée</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</si>
  <si>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</si>
  <si>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</si>
  <si>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</si>
  <si>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</si>
  <si>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</si>
  <si>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</si>
  <si>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Rabais, remises et ristournes obtenus sur  autres services extérieurs</t>
  </si>
  <si>
    <t>Remboursements sur rémunérations du personnel non médical</t>
  </si>
  <si>
    <t>Remboursements sur rémunérations du personnel  médical</t>
  </si>
  <si>
    <t>Remboursements sur rémunérations des personnes handicapées</t>
  </si>
  <si>
    <t>Remboursements sur charges de sécurité sociale et de prévoyance et sur autres charges sociales</t>
  </si>
  <si>
    <t>Fonds de compensation des cessations anticipées d'activité</t>
  </si>
  <si>
    <t>Intérêts des emprunts et dettes (en recettes)</t>
  </si>
  <si>
    <t>Produits financiers</t>
  </si>
  <si>
    <t xml:space="preserve">PRODUITS EXCEPTIONNELS </t>
  </si>
  <si>
    <t>Produits exceptionnels sur opérations de gestion</t>
  </si>
  <si>
    <t>Produits de cessions d'éléments d'actif</t>
  </si>
  <si>
    <t>Quote-part des subventions d'investissement virée au résultat de l'exercice</t>
  </si>
  <si>
    <t>AUTRES PRODUITS</t>
  </si>
  <si>
    <t>Reprises sur dépréciations et provisions (à inscrire dans les produits financiers)</t>
  </si>
  <si>
    <t>Reprises sur dépréciations et provisions (à inscrire dans les produits exceptionnels)</t>
  </si>
  <si>
    <t>Report des ressources non utilisées des exercices antérieurs (établissements privés)</t>
  </si>
  <si>
    <t>Transferts de charges</t>
  </si>
  <si>
    <t>6459/ 69/79</t>
  </si>
  <si>
    <t>EXCEDENT PREVISIONNEL</t>
  </si>
  <si>
    <t>DEFICIT PREVISIONNEL</t>
  </si>
  <si>
    <t>Produits</t>
  </si>
  <si>
    <t>Achats et variation de stocks</t>
  </si>
  <si>
    <t>Transports de biens, d'usagers et transports collectifs du personnel</t>
  </si>
  <si>
    <t>Locations</t>
  </si>
  <si>
    <t>Entretien et réparations</t>
  </si>
  <si>
    <t>CRPP</t>
  </si>
  <si>
    <t>Catégorie</t>
  </si>
  <si>
    <t>Date d'autorisation</t>
  </si>
  <si>
    <t>Capacité autorisée</t>
  </si>
  <si>
    <t>Capacité installée</t>
  </si>
  <si>
    <t>Adresses</t>
  </si>
  <si>
    <t>Amplitude d'ouverture sur l'année (en jours)</t>
  </si>
  <si>
    <t>dont prestations de nettoyage à l'extérieur</t>
  </si>
  <si>
    <t>dont prestations d'informatique à l'extérieur</t>
  </si>
  <si>
    <t>dont prestations de blanchissage à l'extérieur</t>
  </si>
  <si>
    <t>dont prestations d'alimentation à l'extérieur</t>
  </si>
  <si>
    <t>…</t>
  </si>
  <si>
    <t>Montant</t>
  </si>
  <si>
    <t>CRPA_1</t>
  </si>
  <si>
    <t>CRPA_2</t>
  </si>
  <si>
    <t>CRPA_...</t>
  </si>
  <si>
    <t>Page  à</t>
  </si>
  <si>
    <t>Comptes de résultat prévisionnel</t>
  </si>
  <si>
    <t>Page</t>
  </si>
  <si>
    <t>Documents</t>
  </si>
  <si>
    <t>Identification de l'onglet</t>
  </si>
  <si>
    <t>Pagination</t>
  </si>
  <si>
    <t>Tableau_Rcc</t>
  </si>
  <si>
    <t>N° de compte</t>
  </si>
  <si>
    <t>Libellé</t>
  </si>
  <si>
    <t>Clé de répartition
(nature)</t>
  </si>
  <si>
    <t>CHARGES</t>
  </si>
  <si>
    <t>PRODUITS</t>
  </si>
  <si>
    <t>TOTAL DES CHARGES</t>
  </si>
  <si>
    <t>TOTAL DES PRODUITS</t>
  </si>
  <si>
    <t>TOTAL EQUILIBRE DU COMPTE DE RESULTAT PREVISIONNEL</t>
  </si>
  <si>
    <t>Valeur comptable des éléments d'actif cédés</t>
  </si>
  <si>
    <t>Produits des cessions d'éléments d'actif</t>
  </si>
  <si>
    <t>Dotations aux amortissements, aux dépréciations et aux provisions</t>
  </si>
  <si>
    <t>SOUS-TOTAL 1</t>
  </si>
  <si>
    <t>SOUS-TOTAL 2</t>
  </si>
  <si>
    <t>Synthèse des CRP</t>
  </si>
  <si>
    <t>Synthèse_CRP</t>
  </si>
  <si>
    <t>EPRD-Synthétique</t>
  </si>
  <si>
    <t>TOTAL EQUILIBRE DU COMPTE DE RESULTAT PREVISIONNEL PRINCIPAL/ANNEXE</t>
  </si>
  <si>
    <t>Reprises sur dépréciations des actifs circulants</t>
  </si>
  <si>
    <t>Reprises sur dépréciations des immobilisations incorporelles et corporelles</t>
  </si>
  <si>
    <t>Reprises sur provisions d'exploitation</t>
  </si>
  <si>
    <t>Reprises sur amortissements des immobilisations incorporelles et corporelles</t>
  </si>
  <si>
    <t>RESULTAT COMPTABLE PREVISIONNEL EXCEDENTAIRE</t>
  </si>
  <si>
    <t>RESULTAT COMPTABLE PREVISIONNEL DEFICITAIRE</t>
  </si>
  <si>
    <t>Sommaire</t>
  </si>
  <si>
    <t>Cadre EPRD synthétique</t>
  </si>
  <si>
    <t>Tableau de répartition des charges communes et opérations faites en commun</t>
  </si>
  <si>
    <t>Convention collective majoritaire de travail / accord d'entreprise :</t>
  </si>
  <si>
    <t>Année N</t>
  </si>
  <si>
    <t>APPORT A LA CAPACITE D'AUTOFINANCEMENT (si 1-2&gt;0)</t>
  </si>
  <si>
    <t>PRELEVEMENT SUR LA CAPACITE D'AUTOFINANCEMENT (si 1-2&lt;0)</t>
  </si>
  <si>
    <t>Réel N-1</t>
  </si>
  <si>
    <t>COMPTE DE RESULTAT PREVISIONNEL PRINCIPAL - (PREVISIONS EXERCICE N)</t>
  </si>
  <si>
    <t>COMPTE DE RESULTAT PREVISIONNEL ANNEXE  -  (PREVISIONS EXERCICE N)</t>
  </si>
  <si>
    <t>CHARGES SOINS + DEPENDANCE</t>
  </si>
  <si>
    <t>PRODUITS SOINS + DEPENDANCE</t>
  </si>
  <si>
    <t>RESULTAT COMPTABLE PREVISIONNEL (EXCEDENT)</t>
  </si>
  <si>
    <t>Sections soins et dépendance</t>
  </si>
  <si>
    <t>SOINS + DEPENDANCE</t>
  </si>
  <si>
    <r>
      <rPr>
        <b/>
        <sz val="10"/>
        <rFont val="Arial"/>
        <family val="2"/>
      </rPr>
      <t>Groupe I :</t>
    </r>
    <r>
      <rPr>
        <sz val="10"/>
        <rFont val="Arial"/>
        <family val="2"/>
      </rPr>
      <t xml:space="preserve"> charges afférentes à l'exploitation courante</t>
    </r>
  </si>
  <si>
    <r>
      <rPr>
        <b/>
        <sz val="10"/>
        <rFont val="Arial"/>
        <family val="2"/>
      </rPr>
      <t>Groupe II :</t>
    </r>
    <r>
      <rPr>
        <sz val="10"/>
        <rFont val="Arial"/>
        <family val="2"/>
      </rPr>
      <t xml:space="preserve"> charges afférentes au personnel</t>
    </r>
  </si>
  <si>
    <r>
      <rPr>
        <b/>
        <sz val="10"/>
        <rFont val="Arial"/>
        <family val="2"/>
      </rPr>
      <t>Groupe III :</t>
    </r>
    <r>
      <rPr>
        <sz val="10"/>
        <rFont val="Arial"/>
        <family val="2"/>
      </rPr>
      <t xml:space="preserve"> charges afférentes à la structure</t>
    </r>
  </si>
  <si>
    <r>
      <rPr>
        <b/>
        <sz val="10"/>
        <rFont val="Arial"/>
        <family val="2"/>
      </rPr>
      <t xml:space="preserve">Groupe I </t>
    </r>
    <r>
      <rPr>
        <sz val="10"/>
        <rFont val="Arial"/>
        <family val="2"/>
      </rPr>
      <t>: produits de la tarification</t>
    </r>
  </si>
  <si>
    <r>
      <rPr>
        <b/>
        <sz val="10"/>
        <rFont val="Arial"/>
        <family val="2"/>
      </rPr>
      <t>Groupe II :</t>
    </r>
    <r>
      <rPr>
        <sz val="10"/>
        <rFont val="Arial"/>
        <family val="2"/>
      </rPr>
      <t xml:space="preserve"> autres produits relatifs à l'exploitation</t>
    </r>
  </si>
  <si>
    <r>
      <rPr>
        <b/>
        <sz val="10"/>
        <rFont val="Arial"/>
        <family val="2"/>
      </rPr>
      <t xml:space="preserve">Groupe III </t>
    </r>
    <r>
      <rPr>
        <sz val="10"/>
        <rFont val="Arial"/>
        <family val="2"/>
      </rPr>
      <t>: produits financiers, produits exceptionnels et produits non encaissables</t>
    </r>
  </si>
  <si>
    <t>Exercice :</t>
  </si>
  <si>
    <t>Organisme gestionnaire :</t>
  </si>
  <si>
    <t>Téléphone :</t>
  </si>
  <si>
    <t>Fax :</t>
  </si>
  <si>
    <t>N° FINESS (entité juridique) :</t>
  </si>
  <si>
    <t>Statut de l'entité juridique :</t>
  </si>
  <si>
    <t>Adresse :</t>
  </si>
  <si>
    <t>Email :</t>
  </si>
  <si>
    <t>Nom et qualité de la personne habilitée à représenter l'organisme gestionnaire :</t>
  </si>
  <si>
    <t>Date d'effet du contrat pluriannuel d'objectifs et de moyens :</t>
  </si>
  <si>
    <t>Raison sociale :</t>
  </si>
  <si>
    <t>FINESS ET :</t>
  </si>
  <si>
    <r>
      <t>GROUPE I :</t>
    </r>
    <r>
      <rPr>
        <b/>
        <sz val="10"/>
        <rFont val="Arial"/>
        <family val="2"/>
      </rPr>
      <t xml:space="preserve"> CHARGES AFFERENTES A L'EXPLOITATION COURANTE</t>
    </r>
  </si>
  <si>
    <r>
      <t>GROUPE I :</t>
    </r>
    <r>
      <rPr>
        <b/>
        <sz val="10"/>
        <rFont val="Arial"/>
        <family val="2"/>
      </rPr>
      <t xml:space="preserve"> PRODUITS DE LA TARIFICATION</t>
    </r>
  </si>
  <si>
    <r>
      <t>GROUPE II :</t>
    </r>
    <r>
      <rPr>
        <b/>
        <sz val="10"/>
        <rFont val="Arial"/>
        <family val="2"/>
      </rPr>
      <t xml:space="preserve"> AUTRES PRODUITS RELATIFS A L'EXPLOITATION</t>
    </r>
  </si>
  <si>
    <t>FINESS ET</t>
  </si>
  <si>
    <t>Raison sociale</t>
  </si>
  <si>
    <t>statut</t>
  </si>
  <si>
    <t>categorie</t>
  </si>
  <si>
    <t>Conso</t>
  </si>
  <si>
    <t xml:space="preserve">Date de génération du fichier </t>
  </si>
  <si>
    <t>AJA</t>
  </si>
  <si>
    <t>Org.Privé non Lucr.</t>
  </si>
  <si>
    <t/>
  </si>
  <si>
    <t>EPRDNH</t>
  </si>
  <si>
    <t>Présentation des charges :</t>
  </si>
  <si>
    <t>Contribution versée au groupement hospitalier de territoire</t>
  </si>
  <si>
    <t xml:space="preserve">Présentation des produits : </t>
  </si>
  <si>
    <t>Quote-part d'éléments du fonds associatif virée au résultat</t>
  </si>
  <si>
    <t>Autres produits exceptionnels (autres que c/7781)</t>
  </si>
  <si>
    <t>Engagements à réaliser sur ressources affectées</t>
  </si>
  <si>
    <t>Quotes-parts des subventions et fonds associatifs virée au résultat</t>
  </si>
  <si>
    <t>Reprises sur amortissements, dépréciations et provisions</t>
  </si>
  <si>
    <t>Report des ressources non utilisées des exercices antérieurs</t>
  </si>
  <si>
    <t>RESULTAT COMPTABLE PREVISIONNEL (DEFICIT) (1)</t>
  </si>
  <si>
    <t xml:space="preserve">I.- Quels sont les organismes gestionnaires (OG) concernés par ce cadre ? </t>
  </si>
  <si>
    <t xml:space="preserve">1) Le finess juridique (FINESS EJ) doit être saisi dans le champ situé en haut de la page de garde (Champ nommé « N° FINESS (entité juridique) ») </t>
  </si>
  <si>
    <t xml:space="preserve">a) 1er finess ET : </t>
  </si>
  <si>
    <r>
      <t>i)</t>
    </r>
    <r>
      <rPr>
        <sz val="7"/>
        <color indexed="8"/>
        <rFont val="Times New Roman"/>
        <family val="1"/>
      </rPr>
      <t xml:space="preserve">     </t>
    </r>
    <r>
      <rPr>
        <sz val="10"/>
        <color indexed="8"/>
        <rFont val="Arial"/>
        <family val="2"/>
      </rPr>
      <t>saisie de la première ligne</t>
    </r>
  </si>
  <si>
    <t xml:space="preserve">b) 2ème finess ET : </t>
  </si>
  <si>
    <r>
      <t>i)</t>
    </r>
    <r>
      <rPr>
        <sz val="7"/>
        <color indexed="8"/>
        <rFont val="Times New Roman"/>
        <family val="1"/>
      </rPr>
      <t xml:space="preserve">     </t>
    </r>
    <r>
      <rPr>
        <sz val="10"/>
        <color indexed="8"/>
        <rFont val="Arial"/>
        <family val="2"/>
      </rPr>
      <t>saisie de la deuxième ligne</t>
    </r>
  </si>
  <si>
    <t xml:space="preserve">c) Etc. </t>
  </si>
  <si>
    <r>
      <t xml:space="preserve">- Le cadre normalisé n'est </t>
    </r>
    <r>
      <rPr>
        <b/>
        <sz val="10"/>
        <color indexed="8"/>
        <rFont val="Arial"/>
        <family val="2"/>
      </rPr>
      <t>pas compatible avec Libre Office ni Open Office</t>
    </r>
    <r>
      <rPr>
        <sz val="10"/>
        <color indexed="8"/>
        <rFont val="Arial"/>
        <family val="2"/>
      </rPr>
      <t xml:space="preserve">.  </t>
    </r>
  </si>
  <si>
    <t xml:space="preserve">- Le N° FINESS EJ saisi dans la page de garde doit être le même que le N° FINESS EJ du dossier de dépôt sur la plateforme ImportEPRD. </t>
  </si>
  <si>
    <t xml:space="preserve">- Les FINESS ET (Etablissement) saisis dans le tableau de la page de garde doivent impérativement correspondre aux FINESS ET affectés au dossier sur la plateforme ImportEPRD. </t>
  </si>
  <si>
    <t>Lisez-moi du cadre "EPRD simplifié"</t>
  </si>
  <si>
    <r>
      <t xml:space="preserve">Cas des OG privés qui gèrent </t>
    </r>
    <r>
      <rPr>
        <b/>
        <sz val="10"/>
        <rFont val="Arial"/>
        <family val="2"/>
      </rPr>
      <t>à la fois des ESMS relevant du champ des personnes handicapées et des EHPAD et/ou AJA sans section hébergement administré</t>
    </r>
    <r>
      <rPr>
        <sz val="10"/>
        <rFont val="Arial"/>
        <family val="2"/>
      </rPr>
      <t xml:space="preserve">e : </t>
    </r>
  </si>
  <si>
    <r>
      <t xml:space="preserve">Cas des OG privés qui gèrent </t>
    </r>
    <r>
      <rPr>
        <b/>
        <sz val="10"/>
        <rFont val="Arial"/>
        <family val="2"/>
      </rPr>
      <t>à la fois des EHPAD et/ou AJA avec et sans tarif hébergement administré</t>
    </r>
    <r>
      <rPr>
        <sz val="10"/>
        <rFont val="Arial"/>
        <family val="2"/>
      </rPr>
      <t xml:space="preserve"> par l'AT : </t>
    </r>
  </si>
  <si>
    <t>N° FINESS Etablissement</t>
  </si>
  <si>
    <t>Convention collective</t>
  </si>
  <si>
    <t>dont produits à la charge d'autres financeurs</t>
  </si>
  <si>
    <t>Prélèvement sur la CAF en pourcentage des produits</t>
  </si>
  <si>
    <t>Compte de résultat prévisionnel annexe - Activité sans FINESS</t>
  </si>
  <si>
    <t>%</t>
  </si>
  <si>
    <t xml:space="preserve">Dénomination du CRP sans FINESS : </t>
  </si>
  <si>
    <t xml:space="preserve">N° d'identifiant : </t>
  </si>
  <si>
    <t>EHPAD</t>
  </si>
  <si>
    <t>Org.Privé Commer.</t>
  </si>
  <si>
    <t>Remboursements sur rémunérations du personnel médical</t>
  </si>
  <si>
    <t>Résultats antérieurs repris dans le cadre de la tarification (déficits)</t>
  </si>
  <si>
    <t>Résultats antérieurs repris dans le cadre de la tarification (excédents)</t>
  </si>
  <si>
    <t>- Veuillez ne pas modifier tout élément de mise en page (comme les déplacements, insertions de lignes ou de colonnes).</t>
  </si>
  <si>
    <t>Le modèle de CRP créé est le CRP non soumis à l'équilibre strict.</t>
  </si>
  <si>
    <t>Nous vous invitons à compléter le tableau de l'onglet "Id_CRP_SF" selon le même ordonnancement chaque année, afin qu'un même numéro d'identification soit toujours attribué à la même activité.</t>
  </si>
  <si>
    <t>=&gt; Indiquer le numéro finess de l'organisme gestionnaire ou de l'établissement public, en tant que personnalité morale</t>
  </si>
  <si>
    <t>=&gt; Donner un titre explicite: par exemple nom du site et structure de rattachement</t>
  </si>
  <si>
    <t>Les CRP inclus dans l'EPRD simplifié sont automatiquement non soumis à l'équilibre strict.</t>
  </si>
  <si>
    <t xml:space="preserve">Récapitulatif des aides contextuelles </t>
  </si>
  <si>
    <t>N° FINESS (entité juridique)</t>
  </si>
  <si>
    <t>Première ligne du tableau de la page de garde</t>
  </si>
  <si>
    <t xml:space="preserve">Deuxième ligne et lignes suivantes du tableau de la page de garde </t>
  </si>
  <si>
    <t>Icônes du tableau de la page de garde</t>
  </si>
  <si>
    <t>Dénomination du CRP sans n° FINESS</t>
  </si>
  <si>
    <t>N° FINESS de rattachement</t>
  </si>
  <si>
    <t>FINESS de rattachement :</t>
  </si>
  <si>
    <t xml:space="preserve">: crée les onglets correspondants selon le procédé décrit dans le "LISEZ-MOI". </t>
  </si>
  <si>
    <t xml:space="preserve">: modifie une saisie de n° FINESS Etablissement déjà enregistrée. Placez-vous sur la ligne dont la modification est souhaitée dans la colonne "Etablissements et services", puis cliquez sur l'icône. </t>
  </si>
  <si>
    <t>: supprime un CRPA du tableau (dans la colonne C "Etablissement ou service", sélectionnez la ligne à supprimer puis cliquez sur "-").</t>
  </si>
  <si>
    <t>=&gt; Pour les organismes commerciaux, indiquer celui qui a été sélectionné pour déposer le fichier sur la plateforme de collecte des EPRD</t>
  </si>
  <si>
    <t>Indiquer le compte de résultat prévisionnel principal (CRPP).Dans l'attente de la signature du CPOM, il peut s'agir du compte de résultat de l'établissement le plus ancien ou celui dont les dépenses d'exploitation sont les plus importantes. Ce choix peut être modifié lors de la signature du CPOM.</t>
  </si>
  <si>
    <t>Saisir les informations des comptes de résultat annexes (CRA). Une ligne par CRA est à saisir.</t>
  </si>
  <si>
    <t>Annexe 2 : Cadre normalisé de présentation de l'Etat Prévisionnel des Recettes et des Dépenses (EPRD) des établissements relevant des articles L. 342-1 à L. 342-6 du Code de l'action sociale et des familles</t>
  </si>
  <si>
    <t>Compte de résultat prévisionnel principal/annexe non soumis à l'obligation d'équilibre - Présentation des charges</t>
  </si>
  <si>
    <t>Sous-traitance : prestations à caractère médical</t>
  </si>
  <si>
    <t>Sous-traitance : prestations à caractère médico-social</t>
  </si>
  <si>
    <t>Sous-traitance : autres prestations de service</t>
  </si>
  <si>
    <t>Compte de résultat prévisionnel principal/annexe non soumis à l'obligation d'équilibre - Présentation des produits</t>
  </si>
  <si>
    <r>
      <rPr>
        <b/>
        <sz val="10"/>
        <rFont val="Arial"/>
        <family val="2"/>
      </rPr>
      <t>Groupe I :</t>
    </r>
    <r>
      <rPr>
        <sz val="10"/>
        <rFont val="Arial"/>
        <family val="2"/>
      </rPr>
      <t xml:space="preserve"> produits de la tarification</t>
    </r>
  </si>
  <si>
    <r>
      <rPr>
        <b/>
        <sz val="10"/>
        <rFont val="Arial"/>
        <family val="2"/>
      </rPr>
      <t>Groupe III :</t>
    </r>
    <r>
      <rPr>
        <sz val="10"/>
        <rFont val="Arial"/>
        <family val="2"/>
      </rPr>
      <t xml:space="preserve"> produits financiers, produits exceptionnels et produits non encaissables</t>
    </r>
  </si>
  <si>
    <t>Quotes-parts des subventions et fonds associatifs virées au résultat</t>
  </si>
  <si>
    <t>=&gt; Saisir le n° FINESS de l'établissement : service/activité auquel le budget est adossé (ESAT, AJ par ex.) un n° FINESS ET de votre choix</t>
  </si>
  <si>
    <t>=&gt; Sans structure d'adossement, saisir le n° FINESS ET de votre choix, parmi ceux gérés par l'entité juridique ou bien le n° FINESS EJ, afin de le rattacher à une structure identifiée au sein du périmètre. Il est préconisé de ne pas changer le n° FINESS de rattachement d'une année sur l'autre.</t>
  </si>
  <si>
    <t>=&gt; Indiquer le n° FINESS de l'établissement, du service ou de l'activité (relevant nécessairement du finess juridique indiqué plus haut, hors organismes commerciaux)</t>
  </si>
  <si>
    <t>categorie_Id_CRP_SF</t>
  </si>
  <si>
    <t>Autres</t>
  </si>
  <si>
    <t>Accueil de jour adossé</t>
  </si>
  <si>
    <t xml:space="preserve">N° Identifiant : </t>
  </si>
  <si>
    <t>Dénomination du CR sans Finess :</t>
  </si>
  <si>
    <t>Apport à la CAF en pourcentage des produits</t>
  </si>
  <si>
    <r>
      <t xml:space="preserve"> </t>
    </r>
    <r>
      <rPr>
        <b/>
        <u val="single"/>
        <sz val="10"/>
        <rFont val="Arial"/>
        <family val="2"/>
      </rPr>
      <t>GROUPE II :</t>
    </r>
    <r>
      <rPr>
        <b/>
        <sz val="10"/>
        <rFont val="Arial"/>
        <family val="2"/>
      </rPr>
      <t xml:space="preserve"> CHARGES AFFERENTES AU PERSONNEL</t>
    </r>
  </si>
  <si>
    <r>
      <t xml:space="preserve"> </t>
    </r>
    <r>
      <rPr>
        <b/>
        <u val="single"/>
        <sz val="10"/>
        <rFont val="Arial"/>
        <family val="2"/>
      </rPr>
      <t>GROUPE III :</t>
    </r>
    <r>
      <rPr>
        <b/>
        <sz val="10"/>
        <rFont val="Arial"/>
        <family val="2"/>
      </rPr>
      <t xml:space="preserve"> CHARGES AFFERENTES A LA STRUCTURE </t>
    </r>
  </si>
  <si>
    <t>Identification des activités sans numéro FINESS</t>
  </si>
  <si>
    <t>Liste des établissements, services et activités sans FINESS Etablissement relevant du périmètre de l'EPRD</t>
  </si>
  <si>
    <t>Adresse</t>
  </si>
  <si>
    <t>29 - Convention collective nationale des établissements privés d'hospitalisation, de soins, de cure et de garde à but non lucratif (FEHAP, convention de 1951)</t>
  </si>
  <si>
    <t>405 - Convention collective nationale des établissements médico-sociaux de l'union intersyndicale des secteurs sanitaires et sociaux (UNISSS, FFESCPE, convention de 1965, enfants, adolescents )</t>
  </si>
  <si>
    <t>413 - Convention collective nationale de travail des établissements et services pour personnes inadaptées et handicapées (convention de 1966, SNAPEI)</t>
  </si>
  <si>
    <t>783 - Convention collective des centres d'hébergement et de réadaptation sociale et dans les services d'accueil, d'orientation et d'insertion pour adultes (CHRS, SOP )</t>
  </si>
  <si>
    <t>1001 - Convention collective nationale du 1 mars 1979 des médecins spécialistes qualifiés au regard du conseil de l'ordre travaillant dans les établissements et services pour personnes inadaptées et handicapées</t>
  </si>
  <si>
    <t>1031 - Convention collective nationale de la fédération nationale des associations familiales rurales (FNAFR)</t>
  </si>
  <si>
    <t>1261 - Convention collective nationale des acteurs du lien social et familial : centres sociaux et socioculturels, associations d'accueil de jeunes enfants, associations de développement social local (SNAECSO)</t>
  </si>
  <si>
    <t>1565 - Convention collective des services de soins infirmiers à domicile pour personnes âgées de la Guadeloupe</t>
  </si>
  <si>
    <t>2046 - Convention collective nationale du personnel non médical des centres de lutte contre le cancer</t>
  </si>
  <si>
    <t>2941 - Convention collective de la branche de l'aide, de l'accompagnement, des soins et des services à domicile</t>
  </si>
  <si>
    <t>5502 - Convention d'entreprise Croix Rouge</t>
  </si>
  <si>
    <t>5524 - Convention d'entreprise France terre d'asile</t>
  </si>
  <si>
    <r>
      <t>GROUPE III :</t>
    </r>
    <r>
      <rPr>
        <b/>
        <sz val="10"/>
        <rFont val="Arial"/>
        <family val="2"/>
      </rPr>
      <t xml:space="preserve"> PRODUITS FINANCIERS, PRODUITS EXCEPTIONNELS  ET PRODUITS NON ENCAISSABLES </t>
    </r>
  </si>
  <si>
    <t>Montant des quotes-parts des opérations faites en commun</t>
  </si>
  <si>
    <t>COMPTES DE RESULTAT CONSOLIDES (CRPP + CRPA) - ANNEE N</t>
  </si>
  <si>
    <t>IMPACT DES FORFAITS SOINS ET DEPENDANCE DES CRP SUR LA CAPACITE D'AUTOFINANCEMENT PREVISIONNELLE DE L'ENTITE - ANNEE N</t>
  </si>
  <si>
    <t>Préconisation de remplissage : la somme des budgets (2) + (3) devrait être égale à (1)</t>
  </si>
  <si>
    <t>Quote-part des frais de siège</t>
  </si>
  <si>
    <t>Quotes-parts Autres opérations faites en commun</t>
  </si>
  <si>
    <t>Etablissements relevant du périmètre de l'EPRD</t>
  </si>
  <si>
    <t>Etablissements</t>
  </si>
  <si>
    <t>Identifiant (*)</t>
  </si>
  <si>
    <t>(*) Veuillez saisir un identifiant de votre choix comprenant 6 caractères (sans caractères spéciaux, tirets, accents…).</t>
  </si>
  <si>
    <t>Etablissement 1 budget principal (CRPP)</t>
  </si>
  <si>
    <t>Etablissement 2 (CRPA 1)</t>
  </si>
  <si>
    <t>Etablissement 3 (CRPA 2)</t>
  </si>
  <si>
    <t>Etablissement ... (CRPA...)</t>
  </si>
  <si>
    <t>Tous les CRP_SF sont pris en compte dans les calculs globaux (CAF, FDR etc.). Veillez à bien établir le CRP de l'établissement d'adossement sans les charges relatives au CRP_SF rattaché.</t>
  </si>
  <si>
    <t>Montant total du compte (1)</t>
  </si>
  <si>
    <t>Activités/ESSMS relevant du périmètre du CPOM (2)</t>
  </si>
  <si>
    <t>Budgets hors périmètre du CPOM (synthèse) (3)</t>
  </si>
  <si>
    <t>CRPA 1</t>
  </si>
  <si>
    <t>CRPA…</t>
  </si>
  <si>
    <t>EPRD synthétique</t>
  </si>
  <si>
    <t>Nous vous invitons à compléter le tableau de l'onglet "Id_CR_SF" selon le même ordonnancement chaque année, afin qu'un même numéro d'identification soit toujours attribué à la même activité.</t>
  </si>
  <si>
    <r>
      <t>Ce cadre correspond à l'état des prévisions de recettes et de édpenses (EPRD) simplifié prévu à l'article R. 314-216 du CASF et conforme au modèle figurant à l'annexe 2 de l'arrêté du 27 décembre 2016 (</t>
    </r>
    <r>
      <rPr>
        <sz val="8"/>
        <color indexed="8"/>
        <rFont val="Arial"/>
        <family val="2"/>
      </rPr>
      <t>NOR: AFSA1619029A</t>
    </r>
    <r>
      <rPr>
        <sz val="10"/>
        <color indexed="8"/>
        <rFont val="Arial"/>
        <family val="2"/>
      </rPr>
      <t xml:space="preserve">).  </t>
    </r>
  </si>
  <si>
    <t xml:space="preserve">=&gt; les OG privés, qui gèrent, à titre exclusif ou non, des EHPAD* sans section hébergement administrée (tarifs non fixés par le Conseil Départemental) ; </t>
  </si>
  <si>
    <r>
      <rPr>
        <sz val="9"/>
        <rFont val="Arial"/>
        <family val="2"/>
      </rPr>
      <t>*</t>
    </r>
    <r>
      <rPr>
        <sz val="6.5"/>
        <rFont val="Arial"/>
        <family val="2"/>
      </rPr>
      <t xml:space="preserve"> Dont petites unités de vie (PUV)</t>
    </r>
  </si>
  <si>
    <t>=&gt; OG privés non lucratifs = périmètre du CPOM ou ensemble des établissements et services relevant du ressort territorial du contrat</t>
  </si>
  <si>
    <t>=&gt; OG privés commerciaux = périmètre du CPOM</t>
  </si>
  <si>
    <t xml:space="preserve">III.- Fonctionnement du cadre </t>
  </si>
  <si>
    <r>
      <t xml:space="preserve">Dans ce tableau, il convient de saisir </t>
    </r>
    <r>
      <rPr>
        <b/>
        <sz val="10"/>
        <color indexed="8"/>
        <rFont val="Arial"/>
        <family val="2"/>
      </rPr>
      <t xml:space="preserve">une ligne par établissement </t>
    </r>
    <r>
      <rPr>
        <sz val="10"/>
        <color indexed="8"/>
        <rFont val="Arial"/>
        <family val="2"/>
      </rPr>
      <t xml:space="preserve">(nommé ci-après FINESS ET pour plus de simplicité), selon les modalités suivantes : </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</si>
  <si>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</si>
  <si>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CRPP (*) relatif au 1</t>
    </r>
    <r>
      <rPr>
        <vertAlign val="superscript"/>
        <sz val="10"/>
        <color indexed="8"/>
        <rFont val="Arial"/>
        <family val="2"/>
      </rPr>
      <t>er</t>
    </r>
    <r>
      <rPr>
        <sz val="10"/>
        <color indexed="8"/>
        <rFont val="Arial"/>
        <family val="2"/>
      </rPr>
      <t xml:space="preserve"> finess ET ainsi que tous les autres onglets communs du cadre ("</t>
    </r>
    <r>
      <rPr>
        <i/>
        <sz val="10"/>
        <color indexed="8"/>
        <rFont val="Arial"/>
        <family val="2"/>
      </rPr>
      <t>Synthèse_CRP</t>
    </r>
    <r>
      <rPr>
        <sz val="10"/>
        <color indexed="8"/>
        <rFont val="Arial"/>
        <family val="2"/>
      </rPr>
      <t>", "</t>
    </r>
    <r>
      <rPr>
        <i/>
        <sz val="10"/>
        <color indexed="8"/>
        <rFont val="Arial"/>
        <family val="2"/>
      </rPr>
      <t>EPRD synthétique</t>
    </r>
    <r>
      <rPr>
        <sz val="10"/>
        <color indexed="8"/>
        <rFont val="Arial"/>
        <family val="2"/>
      </rPr>
      <t>" et "</t>
    </r>
    <r>
      <rPr>
        <i/>
        <sz val="10"/>
        <color indexed="8"/>
        <rFont val="Arial"/>
        <family val="2"/>
      </rPr>
      <t>Tableau_Rcc</t>
    </r>
    <r>
      <rPr>
        <sz val="10"/>
        <color indexed="8"/>
        <rFont val="Arial"/>
        <family val="2"/>
      </rPr>
      <t xml:space="preserve">") sont alors automatiquement générés.  </t>
    </r>
  </si>
  <si>
    <r>
      <t xml:space="preserve">iii) l’onglet CRPA (**) relatif au 2ème </t>
    </r>
    <r>
      <rPr>
        <sz val="10"/>
        <color indexed="8"/>
        <rFont val="Arial"/>
        <family val="2"/>
      </rPr>
      <t xml:space="preserve">finess ET est alors automatiquement généré.  </t>
    </r>
  </si>
  <si>
    <r>
      <rPr>
        <sz val="11"/>
        <rFont val="Arial"/>
        <family val="2"/>
      </rPr>
      <t>*</t>
    </r>
    <r>
      <rPr>
        <sz val="6.5"/>
        <rFont val="Arial"/>
        <family val="2"/>
      </rPr>
      <t xml:space="preserve"> CRPP: compte de résultat prévisionnel principal - le nom de l'onglet est construit de la manière suivante: "CRPP+N°FINESS ET de l'établissement"</t>
    </r>
  </si>
  <si>
    <r>
      <rPr>
        <sz val="12"/>
        <rFont val="Arial"/>
        <family val="2"/>
      </rPr>
      <t>**</t>
    </r>
    <r>
      <rPr>
        <sz val="6.5"/>
        <rFont val="Arial"/>
        <family val="2"/>
      </rPr>
      <t xml:space="preserve"> CRPA: compte de résultat prévisionnel annexe - le nom de l'onglet est construit de la manière suivante: "CRPA+N°FINESS ET de l'établissement" </t>
    </r>
  </si>
  <si>
    <t>IV.- Consignes d'utilisation</t>
  </si>
  <si>
    <r>
      <t xml:space="preserve">- Veuillez </t>
    </r>
    <r>
      <rPr>
        <b/>
        <sz val="10"/>
        <color indexed="8"/>
        <rFont val="Arial"/>
        <family val="2"/>
      </rPr>
      <t xml:space="preserve">ne pas "couper-coller"/"copier-coller" </t>
    </r>
    <r>
      <rPr>
        <sz val="10"/>
        <color indexed="8"/>
        <rFont val="Arial"/>
        <family val="2"/>
      </rPr>
      <t xml:space="preserve">des cellules, ceci peut endommager la structure des cadres Excels (mais des macros de remplissage automatique des cellules librement saisissables sont possibles). </t>
    </r>
  </si>
  <si>
    <t>V.- Cas spécifique des activités sans FINESS</t>
  </si>
  <si>
    <t xml:space="preserve">Les activités sans finess peuvent concerner notamment les places d'accueil de jour adossé et d'hébergement temporaire  (liste non exhaustive). </t>
  </si>
  <si>
    <r>
      <t xml:space="preserve">Pour chaque ligne, un identifiant est créé automatiquement à partir des données du tableau de l'onglet "Id_CR_SF". Les onglets sont créés dans l'ordre de remplissage de ce tableau </t>
    </r>
    <r>
      <rPr>
        <sz val="10"/>
        <rFont val="Arial"/>
        <family val="2"/>
      </rPr>
      <t xml:space="preserve">et sont nommés selon la règle suivante: CRP_SF + n° identifiant. </t>
    </r>
  </si>
  <si>
    <t>VI.- Cas des OG commerciaux</t>
  </si>
  <si>
    <t>Cette possibilité n'est ouverte qu'aux organismes commerciaux, conformément à l'article L. 313-12 du CASF.</t>
  </si>
  <si>
    <t xml:space="preserve">A noter : dans un souci d'adaptation permanente aux pratiques, des modifications ont été apportées aux cadres tels qu'ils figurent dans l'arrêté précité. </t>
  </si>
  <si>
    <t>Des différences apparaissent donc, de manière à en faciliter le remplissage et l'instruction, dans l'attente de la parution d'un nouvel arrêté à venir.</t>
  </si>
  <si>
    <t>=&gt; les OG privés qui gèrent, à titre exclusif ou non, des accueils de jours autonomes (AJA) sans tarif hébergement administré compris dans le périmètre</t>
  </si>
  <si>
    <t xml:space="preserve">d'un CPOM "PH-SSIAD-AJA" (article L. 313-12-2 du CASF) signé avant le 1er janvier 2018. </t>
  </si>
  <si>
    <t>L'OG peut, avec l'accord de l'AT, établir un cadre EPRD complet unique regroupant l'ensemble de ces établissements. A défaut, il doit déposer un cadre complet pour le périmètre</t>
  </si>
  <si>
    <t xml:space="preserve">de ses EHPAD avec section hébergement administrée et un cadre simplifié regroupant ses autres établissements (même si un CPOM commun a été signé). </t>
  </si>
  <si>
    <t xml:space="preserve">de ses ESMS PH et un cadre simplifié regroupant ses EHPAD et/ou AJA (même si un CPOM commun a été signé). </t>
  </si>
  <si>
    <t xml:space="preserve">Ce cadre fonctionne sur la base d'un procédé de création automatique des onglets en remplissant le tableau de page de garde nommé « Etablissements relevant du périmètre de </t>
  </si>
  <si>
    <r>
      <t xml:space="preserve">l'EPRD » et en cliquant sur l’icône : </t>
    </r>
    <r>
      <rPr>
        <b/>
        <sz val="11"/>
        <color indexed="50"/>
        <rFont val="Arial"/>
        <family val="2"/>
      </rPr>
      <t>+</t>
    </r>
    <r>
      <rPr>
        <sz val="10"/>
        <color indexed="8"/>
        <rFont val="Arial"/>
        <family val="2"/>
      </rPr>
      <t xml:space="preserve"> , selon l’ordonnancement suivant : </t>
    </r>
  </si>
  <si>
    <t>2) Chacun des finess Etablissement (FINESS ET) relevant de l’organisme gestionnaire (c'est-à-dire du Finess EJ renseigné plus haut) et inclus dans le périmètre de l’EPRD, doit</t>
  </si>
  <si>
    <t xml:space="preserve">être renseigné dans le tableau du bas de la page de garde "Etablissements relevant du périmètre de l'EPRD". </t>
  </si>
  <si>
    <r>
      <rPr>
        <b/>
        <sz val="10"/>
        <rFont val="Arial"/>
        <family val="2"/>
      </rPr>
      <t>Les champs à saisir obligatoirement sur chaque ligne, pour que les onglets soient effectivement générés,</t>
    </r>
    <r>
      <rPr>
        <sz val="10"/>
        <rFont val="Arial"/>
        <family val="2"/>
      </rPr>
      <t xml:space="preserve"> sont: </t>
    </r>
  </si>
  <si>
    <t>- "N° FINESS Etablissement" 
- "Catégorie"</t>
  </si>
  <si>
    <t>- Le déverrouillage peut véroler le fichier (impactant potentiellement la bonne marche de toutes les fonctions automatiques et la reconnaissance du fichier lors du dépôt sur la plateforme).</t>
  </si>
  <si>
    <r>
      <t>Afin de permettre leur intégration technique dans le présent cadre, il convient de saisir l'onglet "</t>
    </r>
    <r>
      <rPr>
        <i/>
        <sz val="10"/>
        <rFont val="Arial"/>
        <family val="2"/>
      </rPr>
      <t>Id_CR_SF</t>
    </r>
    <r>
      <rPr>
        <sz val="10"/>
        <rFont val="Arial"/>
        <family val="2"/>
      </rPr>
      <t>" selon le même procédé que le tableau de la page de garde décrit en</t>
    </r>
  </si>
  <si>
    <t xml:space="preserve">partie III. ci-dessus, afin que les onglets des CRP sans finess soient créés automatiquement. </t>
  </si>
  <si>
    <t xml:space="preserve">Tous les CRP_SF sont pris en compte dans les calculs globaux (comptes de résultat consolidés et impact sur la CAF). Veillez à bien mettre en cohérence le CRP de </t>
  </si>
  <si>
    <t>l'établissement d'adossement avec le CRP_SF rattaché, en déduisant les charges et produits du CRP_SF des montants indiqués dans le CRP de l'établissement d'adossement.</t>
  </si>
  <si>
    <t xml:space="preserve">Si l'EPRD est élaboré par un organisme commercial pour le compte des sociétés gestionnaires d'EHPAD qu'il contrôle (dans les conditions prévues au II de l'article L. 233-16 </t>
  </si>
  <si>
    <t>du code de commerce), le fonctionnement du cadre décrit en III. et IV. ci-dessus est valable, même si les FINESS ET ne relèvent pas du même FINESS EJ.</t>
  </si>
  <si>
    <t>En revanche, un seul FINESS EJ, parmi les FINESS EJ d'une des sociétés contrôlées ou le FINESS EJ de la société mère, peut être indiqué dans le champ "N° FINESS (entité</t>
  </si>
  <si>
    <t>juridique)" de la page de garde. Le n° FINESS EJ sélectionné est laissé au choix de l'organisme gestionnaire. Le n° FINESS EJ sélectionné devra également être celui qui est</t>
  </si>
  <si>
    <t>indiqué sur la plateforme, dans le dossier de dépôt de l'EPRD.</t>
  </si>
  <si>
    <t>Pour rappel, sur la plateforme, l'organisme devra, au moment de son dépôt, cocher la case "Société commerciale contrôlée", afin de permettre le choix des FINESS EJ et</t>
  </si>
  <si>
    <t xml:space="preserve">l'affectation des établissements et services (FINESS ET) relevant de FINESS EJ différents. </t>
  </si>
  <si>
    <t>II.- Périmètre de l'EPRD</t>
  </si>
  <si>
    <t>#EPRDNH-2017-01#</t>
  </si>
  <si>
    <t>Gestionnaire</t>
  </si>
  <si>
    <t>Item</t>
  </si>
  <si>
    <t>Valeur Gestionnaire</t>
  </si>
  <si>
    <t>Référence</t>
  </si>
  <si>
    <t>Valeur Cadre</t>
  </si>
  <si>
    <t>Avis</t>
  </si>
  <si>
    <t>Cadre - version : 4</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</si>
</sst>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
    <numFmt numFmtId="166" formatCode="0#&quot; &quot;##&quot; &quot;##&quot; &quot;##&quot; &quot;##"/>
    <numFmt numFmtId="167" formatCode="[$-40C]dddd\ d\ mmmm\ yyyy"/>
    <numFmt numFmtId="168" formatCode="0.0"/>
    <numFmt numFmtId="169" formatCode="0.0%"/>
    <numFmt numFmtId="170" formatCode="#,##0\ &quot;€&quot;"/>
    <numFmt numFmtId="171" formatCode="_-* #,##0.0\ &quot;€&quot;_-;\-* #,##0.0\ &quot;€&quot;_-;_-* &quot;-&quot;??\ &quot;€&quot;_-;_-@_-"/>
    <numFmt numFmtId="172" formatCode="_-* #,##0\ &quot;€&quot;_-;\-* #,##0\ &quot;€&quot;_-;_-* &quot;-&quot;??\ &quot;€&quot;_-;_-@_-"/>
    <numFmt numFmtId="173" formatCode="#,##0_ ;\-#,##0\ "/>
    <numFmt numFmtId="174" formatCode="#,##0.0_ ;\-#,##0.0\ "/>
  </numFmts>
  <fonts count="66">
    <font>
      <sz val="11"/>
      <color theme="1"/>
      <name val="Calibri"/>
      <family val="2"/>
    </font>
    <font>
      <sz val="10"/>
      <color indexed="8"/>
      <name val="Arial"/>
      <family val="2"/>
    </font>
    <font>
      <sz val="10"/>
      <name val="Geneva"/>
      <family val="0"/>
    </font>
    <font>
      <sz val="8"/>
      <name val="Arial"/>
      <family val="2"/>
    </font>
    <font>
      <sz val="10"/>
      <name val="Arial"/>
      <family val="2"/>
    </font>
    <font>
      <b/>
      <sz val="10"/>
      <name val="Arial"/>
      <family val="2"/>
    </font>
    <font>
      <sz val="10"/>
      <name val="Times New Roman"/>
      <family val="1"/>
    </font>
    <font>
      <sz val="10"/>
      <name val="Calibri"/>
      <family val="2"/>
    </font>
    <font>
      <b/>
      <i/>
      <sz val="10"/>
      <name val="Arial"/>
      <family val="2"/>
    </font>
    <font>
      <b/>
      <u val="single"/>
      <sz val="10"/>
      <name val="Arial"/>
      <family val="2"/>
    </font>
    <font>
      <b/>
      <sz val="12"/>
      <name val="Arial"/>
      <family val="2"/>
    </font>
    <font>
      <i/>
      <sz val="10"/>
      <name val="Arial"/>
      <family val="2"/>
    </font>
    <font>
      <b/>
      <sz val="10"/>
      <color indexed="8"/>
      <name val="Arial"/>
      <family val="2"/>
    </font>
    <font>
      <sz val="11"/>
      <name val="Arial"/>
      <family val="2"/>
    </font>
    <font>
      <sz val="7"/>
      <color indexed="8"/>
      <name val="Times New Roman"/>
      <family val="1"/>
    </font>
    <font>
      <vertAlign val="superscript"/>
      <sz val="10"/>
      <color indexed="8"/>
      <name val="Arial"/>
      <family val="2"/>
    </font>
    <font>
      <sz val="6.5"/>
      <name val="Arial"/>
      <family val="2"/>
    </font>
    <font>
      <sz val="9"/>
      <name val="Arial"/>
      <family val="2"/>
    </font>
    <font>
      <sz val="8"/>
      <color indexed="8"/>
      <name val="Arial"/>
      <family val="2"/>
    </font>
    <font>
      <b/>
      <sz val="11"/>
      <color indexed="50"/>
      <name val="Arial"/>
      <family val="2"/>
    </font>
    <font>
      <b/>
      <sz val="12"/>
      <color indexed="50"/>
      <name val="Arial"/>
      <family val="2"/>
    </font>
    <font>
      <i/>
      <sz val="10"/>
      <color indexed="8"/>
      <name val="Arial"/>
      <family val="2"/>
    </font>
    <font>
      <sz val="12"/>
      <name val="Arial"/>
      <family val="2"/>
    </font>
    <font>
      <b/>
      <sz val="6.5"/>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color indexed="9"/>
      <name val="Arial"/>
      <family val="2"/>
    </font>
    <font>
      <sz val="11"/>
      <color indexed="8"/>
      <name val="Arial"/>
      <family val="2"/>
    </font>
    <font>
      <sz val="11"/>
      <name val="Calibri"/>
      <family val="2"/>
    </font>
    <font>
      <b/>
      <sz val="12"/>
      <color indexed="9"/>
      <name val="Arial"/>
      <family val="2"/>
    </font>
    <font>
      <b/>
      <sz val="14"/>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theme="0"/>
      <name val="Arial"/>
      <family val="2"/>
    </font>
    <font>
      <sz val="11"/>
      <color theme="1"/>
      <name val="Arial"/>
      <family val="2"/>
    </font>
    <font>
      <b/>
      <sz val="12"/>
      <color theme="0"/>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indexed="65"/>
        <bgColor indexed="64"/>
      </patternFill>
    </fill>
    <fill>
      <patternFill patternType="solid">
        <fgColor theme="0" tint="-0.4999699890613556"/>
        <bgColor indexed="64"/>
      </patternFill>
    </fill>
    <fill>
      <patternFill patternType="solid">
        <fgColor theme="0"/>
        <bgColor indexed="64"/>
      </patternFill>
    </fill>
    <fill>
      <patternFill patternType="solid">
        <fgColor theme="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thin"/>
      <right style="medium"/>
      <top/>
      <bottom/>
    </border>
    <border>
      <left style="medium"/>
      <right style="thin"/>
      <top style="hair"/>
      <bottom/>
    </border>
    <border>
      <left style="thin"/>
      <right style="medium"/>
      <top style="hair"/>
      <bottom/>
    </border>
    <border>
      <left style="medium"/>
      <right style="thin"/>
      <top/>
      <bottom style="hair"/>
    </border>
    <border>
      <left style="thin"/>
      <right style="medium"/>
      <top/>
      <bottom style="hair"/>
    </border>
    <border>
      <left style="medium"/>
      <right style="thin"/>
      <top/>
      <bottom style="medium"/>
    </border>
    <border>
      <left style="thin"/>
      <right style="medium"/>
      <top/>
      <bottom style="medium"/>
    </border>
    <border>
      <left style="thin"/>
      <right style="thin"/>
      <top/>
      <bottom/>
    </border>
    <border>
      <left style="thin"/>
      <right style="thin"/>
      <top style="hair"/>
      <bottom/>
    </border>
    <border>
      <left style="thin"/>
      <right style="thin"/>
      <top/>
      <bottom style="hair"/>
    </border>
    <border>
      <left style="thin"/>
      <right style="thin"/>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thin"/>
      <top style="thin"/>
      <bottom style="medium"/>
    </border>
    <border>
      <left style="medium"/>
      <right/>
      <top style="medium"/>
      <bottom/>
    </border>
    <border>
      <left/>
      <right/>
      <top style="medium"/>
      <bottom/>
    </border>
    <border>
      <left/>
      <right style="medium"/>
      <top style="medium"/>
      <bottom/>
    </border>
    <border>
      <left style="medium"/>
      <right/>
      <top/>
      <bottom/>
    </border>
    <border>
      <left/>
      <right/>
      <top style="thin"/>
      <bottom/>
    </border>
    <border>
      <left/>
      <right style="medium"/>
      <top/>
      <bottom/>
    </border>
    <border>
      <left style="medium"/>
      <right/>
      <top/>
      <bottom style="medium"/>
    </border>
    <border>
      <left/>
      <right/>
      <top/>
      <bottom style="medium"/>
    </border>
    <border>
      <left/>
      <right style="medium"/>
      <top/>
      <bottom style="medium"/>
    </border>
    <border>
      <left style="double"/>
      <right style="thin"/>
      <top style="double"/>
      <bottom style="double"/>
    </border>
    <border>
      <left style="thin"/>
      <right style="thin"/>
      <top style="double"/>
      <bottom style="double"/>
    </border>
    <border>
      <left/>
      <right/>
      <top style="double"/>
      <bottom style="double"/>
    </border>
    <border>
      <left style="thin"/>
      <right style="double"/>
      <top style="double"/>
      <bottom style="double"/>
    </border>
    <border>
      <left/>
      <right/>
      <top/>
      <bottom style="double"/>
    </border>
    <border>
      <left style="medium"/>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top style="medium"/>
      <bottom style="medium"/>
    </border>
    <border>
      <left/>
      <right style="medium"/>
      <top style="medium"/>
      <bottom style="medium"/>
    </border>
    <border>
      <left style="medium"/>
      <right style="medium"/>
      <top/>
      <bottom style="thin"/>
    </border>
    <border>
      <left style="medium"/>
      <right style="medium"/>
      <top style="medium"/>
      <bottom style="medium"/>
    </border>
    <border>
      <left style="medium"/>
      <right style="medium"/>
      <top/>
      <bottom style="medium"/>
    </border>
    <border>
      <left/>
      <right/>
      <top/>
      <bottom style="thin"/>
    </border>
    <border>
      <left style="medium"/>
      <right/>
      <top style="medium"/>
      <bottom style="thin"/>
    </border>
    <border>
      <left style="medium"/>
      <right style="medium"/>
      <top style="medium"/>
      <bottom style="thin"/>
    </border>
    <border>
      <left style="medium"/>
      <right/>
      <top style="thin"/>
      <bottom style="medium"/>
    </border>
    <border>
      <left style="medium"/>
      <right style="medium"/>
      <top style="thin"/>
      <bottom style="medium"/>
    </border>
    <border>
      <left/>
      <right style="medium"/>
      <top/>
      <bottom style="thin"/>
    </border>
    <border>
      <left/>
      <right style="medium"/>
      <top style="thin"/>
      <bottom style="medium"/>
    </border>
    <border>
      <left style="thin"/>
      <right style="thin"/>
      <top style="double"/>
      <bottom style="thin"/>
    </border>
    <border>
      <left style="thin"/>
      <right style="double"/>
      <top style="double"/>
      <bottom style="thin"/>
    </border>
    <border>
      <left style="thin"/>
      <right style="thin"/>
      <top style="thin"/>
      <bottom style="double"/>
    </border>
    <border>
      <left style="thin"/>
      <right style="double"/>
      <top style="thin"/>
      <bottom style="double"/>
    </border>
    <border>
      <left style="double"/>
      <right/>
      <top style="double"/>
      <bottom style="thin"/>
    </border>
    <border>
      <left style="double"/>
      <right/>
      <top style="thin"/>
      <bottom style="double"/>
    </border>
    <border>
      <left style="medium"/>
      <right style="thin"/>
      <top style="hair"/>
      <bottom style="medium"/>
    </border>
    <border>
      <left style="thin"/>
      <right style="thin"/>
      <top style="hair"/>
      <bottom style="medium"/>
    </border>
    <border>
      <left style="medium"/>
      <right style="thin"/>
      <top style="hair"/>
      <bottom style="hair"/>
    </border>
    <border>
      <left style="thin"/>
      <right style="thin"/>
      <top style="hair"/>
      <bottom style="hair"/>
    </border>
    <border>
      <left style="thin"/>
      <right style="medium"/>
      <top style="hair"/>
      <bottom style="hair"/>
    </border>
    <border>
      <left style="thin"/>
      <right style="medium"/>
      <top style="hair"/>
      <bottom style="medium"/>
    </border>
    <border>
      <left/>
      <right style="thin"/>
      <top style="medium"/>
      <bottom style="medium"/>
    </border>
    <border>
      <left style="thin"/>
      <right style="thin"/>
      <top style="medium"/>
      <bottom style="medium"/>
    </border>
    <border>
      <left style="thin"/>
      <right/>
      <top style="medium"/>
      <bottom style="medium"/>
    </border>
    <border>
      <left/>
      <right style="thin"/>
      <top>
        <color indexed="63"/>
      </top>
      <bottom style="hair"/>
    </border>
    <border>
      <left/>
      <right style="thin"/>
      <top style="hair"/>
      <bottom style="medium"/>
    </border>
    <border>
      <left style="thin"/>
      <right style="medium"/>
      <top style="thin"/>
      <bottom style="medium"/>
    </border>
    <border>
      <left style="thin"/>
      <right style="thin"/>
      <top/>
      <bottom style="thin"/>
    </border>
    <border>
      <left/>
      <right/>
      <top style="medium"/>
      <bottom style="medium"/>
    </border>
    <border>
      <left style="thin"/>
      <right/>
      <top style="thin"/>
      <bottom style="thin"/>
    </border>
    <border>
      <left/>
      <right/>
      <top style="thin"/>
      <bottom style="thin"/>
    </border>
    <border>
      <left/>
      <right style="thin"/>
      <top/>
      <bottom/>
    </border>
    <border>
      <left>
        <color indexed="63"/>
      </left>
      <right style="thin"/>
      <top style="thin"/>
      <bottom style="thin"/>
    </border>
    <border>
      <left style="medium"/>
      <right style="thin"/>
      <top style="medium"/>
      <bottom/>
    </border>
    <border>
      <left style="thin"/>
      <right style="thin"/>
      <top style="medium"/>
      <bottom/>
    </border>
    <border>
      <left style="thin"/>
      <right>
        <color indexed="63"/>
      </right>
      <top style="medium"/>
      <bottom style="thin"/>
    </border>
    <border>
      <left/>
      <right/>
      <top style="medium"/>
      <bottom style="thin"/>
    </border>
    <border>
      <left/>
      <right style="thin"/>
      <top style="medium"/>
      <bottom style="thin"/>
    </border>
    <border>
      <left style="thin"/>
      <right/>
      <top style="medium"/>
      <bottom/>
    </border>
    <border>
      <left style="thin"/>
      <right/>
      <top/>
      <bottom style="thin"/>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2" fillId="30" borderId="0" applyNumberFormat="0" applyBorder="0" applyAlignment="0" applyProtection="0"/>
    <xf numFmtId="0" fontId="4" fillId="0" borderId="0">
      <alignment/>
      <protection/>
    </xf>
    <xf numFmtId="0" fontId="2" fillId="0" borderId="0">
      <alignment/>
      <protection/>
    </xf>
    <xf numFmtId="0" fontId="4"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7"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547">
    <xf numFmtId="0" fontId="0" fillId="0" borderId="0" xfId="0" applyFont="1" applyAlignment="1">
      <alignmen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9" fillId="0" borderId="13" xfId="0" applyFont="1" applyBorder="1" applyAlignment="1">
      <alignment/>
    </xf>
    <xf numFmtId="0" fontId="4" fillId="0" borderId="14" xfId="0" applyFont="1" applyBorder="1" applyAlignment="1">
      <alignment horizontal="center"/>
    </xf>
    <xf numFmtId="0" fontId="4" fillId="0" borderId="13" xfId="0" applyFont="1" applyBorder="1" applyAlignment="1">
      <alignment horizontal="left" indent="2"/>
    </xf>
    <xf numFmtId="0" fontId="9" fillId="0" borderId="15" xfId="0" applyFont="1" applyBorder="1" applyAlignment="1">
      <alignment/>
    </xf>
    <xf numFmtId="0" fontId="4" fillId="0" borderId="16" xfId="0" applyFont="1" applyBorder="1" applyAlignment="1">
      <alignment horizontal="center"/>
    </xf>
    <xf numFmtId="0" fontId="9" fillId="0" borderId="17" xfId="0" applyFont="1" applyBorder="1" applyAlignment="1">
      <alignment/>
    </xf>
    <xf numFmtId="0" fontId="4" fillId="0" borderId="18" xfId="0" applyFont="1" applyBorder="1" applyAlignment="1">
      <alignment horizontal="center"/>
    </xf>
    <xf numFmtId="0" fontId="4" fillId="0" borderId="19" xfId="0" applyFont="1" applyBorder="1" applyAlignment="1">
      <alignment/>
    </xf>
    <xf numFmtId="0" fontId="4" fillId="0" borderId="20"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xf>
    <xf numFmtId="0" fontId="5" fillId="0" borderId="0" xfId="66" applyFont="1" applyBorder="1" applyAlignment="1">
      <alignment vertical="center"/>
      <protection/>
    </xf>
    <xf numFmtId="0" fontId="4" fillId="0" borderId="25"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25" xfId="0" applyFont="1" applyBorder="1" applyAlignment="1">
      <alignment horizontal="left" indent="1"/>
    </xf>
    <xf numFmtId="0" fontId="4" fillId="0" borderId="29" xfId="0" applyFont="1" applyBorder="1" applyAlignment="1">
      <alignment horizontal="left" indent="1"/>
    </xf>
    <xf numFmtId="0" fontId="9" fillId="0" borderId="15" xfId="0" applyFont="1" applyBorder="1" applyAlignment="1">
      <alignment wrapText="1"/>
    </xf>
    <xf numFmtId="0" fontId="4" fillId="0" borderId="31" xfId="0" applyFont="1" applyBorder="1" applyAlignment="1">
      <alignment horizontal="center" vertical="center"/>
    </xf>
    <xf numFmtId="0" fontId="4" fillId="33" borderId="32" xfId="0" applyFont="1" applyFill="1" applyBorder="1" applyAlignment="1" applyProtection="1">
      <alignment vertical="center"/>
      <protection/>
    </xf>
    <xf numFmtId="0" fontId="4" fillId="33" borderId="33" xfId="0" applyFont="1" applyFill="1" applyBorder="1" applyAlignment="1" applyProtection="1">
      <alignment vertical="center"/>
      <protection/>
    </xf>
    <xf numFmtId="0" fontId="4" fillId="33" borderId="33" xfId="0" applyFont="1" applyFill="1" applyBorder="1" applyAlignment="1" applyProtection="1">
      <alignment vertical="center" wrapText="1"/>
      <protection/>
    </xf>
    <xf numFmtId="0" fontId="4" fillId="33" borderId="34" xfId="0" applyFont="1" applyFill="1" applyBorder="1" applyAlignment="1" applyProtection="1">
      <alignment vertical="center"/>
      <protection/>
    </xf>
    <xf numFmtId="0" fontId="4" fillId="0" borderId="0" xfId="0" applyFont="1" applyAlignment="1" applyProtection="1">
      <alignment vertical="center"/>
      <protection/>
    </xf>
    <xf numFmtId="0" fontId="4" fillId="0" borderId="35" xfId="0" applyFont="1" applyBorder="1" applyAlignment="1" applyProtection="1">
      <alignment vertical="center"/>
      <protection/>
    </xf>
    <xf numFmtId="0" fontId="5" fillId="33" borderId="36"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indent="1"/>
      <protection/>
    </xf>
    <xf numFmtId="0" fontId="4" fillId="33" borderId="0" xfId="0" applyFont="1" applyFill="1" applyBorder="1" applyAlignment="1" applyProtection="1">
      <alignment horizontal="left" vertical="center" wrapText="1" indent="1"/>
      <protection/>
    </xf>
    <xf numFmtId="0" fontId="4" fillId="33" borderId="35"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37"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4" fillId="33" borderId="38" xfId="0" applyFont="1" applyFill="1" applyBorder="1" applyAlignment="1" applyProtection="1">
      <alignment vertical="center"/>
      <protection/>
    </xf>
    <xf numFmtId="0" fontId="4" fillId="33" borderId="39" xfId="0" applyFont="1" applyFill="1" applyBorder="1" applyAlignment="1" applyProtection="1">
      <alignment vertical="center"/>
      <protection/>
    </xf>
    <xf numFmtId="0" fontId="4" fillId="33" borderId="39" xfId="0" applyFont="1" applyFill="1" applyBorder="1" applyAlignment="1" applyProtection="1">
      <alignment vertical="center" wrapText="1"/>
      <protection/>
    </xf>
    <xf numFmtId="0" fontId="4" fillId="33" borderId="40" xfId="0" applyFont="1" applyFill="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wrapText="1"/>
      <protection/>
    </xf>
    <xf numFmtId="0" fontId="4" fillId="33" borderId="32" xfId="56" applyFont="1" applyFill="1" applyBorder="1" applyProtection="1">
      <alignment/>
      <protection/>
    </xf>
    <xf numFmtId="0" fontId="4" fillId="33" borderId="33" xfId="56" applyFont="1" applyFill="1" applyBorder="1" applyAlignment="1" applyProtection="1">
      <alignment horizontal="right"/>
      <protection/>
    </xf>
    <xf numFmtId="0" fontId="4" fillId="33" borderId="33" xfId="56" applyFont="1" applyFill="1" applyBorder="1" applyAlignment="1" applyProtection="1">
      <alignment wrapText="1"/>
      <protection/>
    </xf>
    <xf numFmtId="0" fontId="4" fillId="33" borderId="33" xfId="56" applyFont="1" applyFill="1" applyBorder="1" applyProtection="1">
      <alignment/>
      <protection/>
    </xf>
    <xf numFmtId="0" fontId="4" fillId="33" borderId="34" xfId="56" applyFont="1" applyFill="1" applyBorder="1" applyProtection="1">
      <alignment/>
      <protection/>
    </xf>
    <xf numFmtId="0" fontId="4" fillId="33" borderId="37" xfId="56" applyFont="1" applyFill="1" applyBorder="1" applyProtection="1">
      <alignment/>
      <protection/>
    </xf>
    <xf numFmtId="0" fontId="4" fillId="33" borderId="0" xfId="56" applyFont="1" applyFill="1" applyBorder="1" applyProtection="1">
      <alignment/>
      <protection/>
    </xf>
    <xf numFmtId="0" fontId="8" fillId="33" borderId="0" xfId="56" applyFont="1" applyFill="1" applyBorder="1" applyAlignment="1" applyProtection="1">
      <alignment/>
      <protection/>
    </xf>
    <xf numFmtId="0" fontId="4" fillId="33" borderId="0" xfId="56" applyFont="1" applyFill="1" applyBorder="1" applyAlignment="1" applyProtection="1">
      <alignment wrapText="1"/>
      <protection/>
    </xf>
    <xf numFmtId="0" fontId="4" fillId="33" borderId="0" xfId="56" applyFont="1" applyFill="1" applyBorder="1" applyAlignment="1" applyProtection="1">
      <alignment/>
      <protection/>
    </xf>
    <xf numFmtId="0" fontId="4" fillId="33" borderId="35" xfId="56" applyFont="1" applyFill="1" applyBorder="1" applyAlignment="1" applyProtection="1">
      <alignment vertical="center"/>
      <protection/>
    </xf>
    <xf numFmtId="0" fontId="4" fillId="33" borderId="37" xfId="56" applyFont="1" applyFill="1" applyBorder="1" applyAlignment="1" applyProtection="1">
      <alignment vertical="center"/>
      <protection/>
    </xf>
    <xf numFmtId="0" fontId="5" fillId="33" borderId="0" xfId="56" applyFont="1" applyFill="1" applyBorder="1" applyProtection="1">
      <alignment/>
      <protection/>
    </xf>
    <xf numFmtId="0" fontId="5" fillId="33" borderId="35" xfId="57" applyFont="1" applyFill="1" applyBorder="1" applyAlignment="1" applyProtection="1">
      <alignment horizontal="left" vertical="center"/>
      <protection/>
    </xf>
    <xf numFmtId="0" fontId="5" fillId="33" borderId="0" xfId="57" applyFont="1" applyFill="1" applyBorder="1" applyAlignment="1" applyProtection="1">
      <alignment horizontal="left" vertical="center"/>
      <protection/>
    </xf>
    <xf numFmtId="0" fontId="5" fillId="33" borderId="0" xfId="57" applyFont="1" applyFill="1" applyBorder="1" applyAlignment="1" applyProtection="1">
      <alignment horizontal="left" vertical="center" wrapText="1"/>
      <protection/>
    </xf>
    <xf numFmtId="0" fontId="5" fillId="33" borderId="25" xfId="56" applyFont="1" applyFill="1" applyBorder="1" applyAlignment="1" applyProtection="1">
      <alignment horizontal="center" vertical="center" wrapText="1"/>
      <protection/>
    </xf>
    <xf numFmtId="0" fontId="5" fillId="33" borderId="25" xfId="57" applyFont="1" applyFill="1" applyBorder="1" applyAlignment="1" applyProtection="1">
      <alignment horizontal="center" vertical="center"/>
      <protection/>
    </xf>
    <xf numFmtId="0" fontId="5" fillId="33" borderId="37" xfId="57" applyFont="1" applyFill="1" applyBorder="1" applyAlignment="1" applyProtection="1">
      <alignment horizontal="left" vertical="center"/>
      <protection/>
    </xf>
    <xf numFmtId="0" fontId="5" fillId="33" borderId="0" xfId="57" applyFont="1" applyFill="1" applyBorder="1" applyAlignment="1" applyProtection="1">
      <alignment horizontal="centerContinuous" vertical="center"/>
      <protection/>
    </xf>
    <xf numFmtId="0" fontId="9" fillId="33" borderId="0" xfId="57" applyFont="1" applyFill="1" applyBorder="1" applyAlignment="1" applyProtection="1">
      <alignment horizontal="left" vertical="center" wrapText="1"/>
      <protection/>
    </xf>
    <xf numFmtId="0" fontId="5" fillId="33" borderId="25" xfId="57" applyFont="1" applyFill="1" applyBorder="1" applyAlignment="1" applyProtection="1">
      <alignment horizontal="center" vertical="center" wrapText="1"/>
      <protection/>
    </xf>
    <xf numFmtId="0" fontId="4" fillId="33" borderId="35" xfId="57" applyFont="1" applyFill="1" applyBorder="1" applyAlignment="1" applyProtection="1">
      <alignment horizontal="left"/>
      <protection/>
    </xf>
    <xf numFmtId="0" fontId="8" fillId="33" borderId="0" xfId="57" applyFont="1" applyFill="1" applyBorder="1" applyAlignment="1" applyProtection="1">
      <alignment horizontal="left"/>
      <protection/>
    </xf>
    <xf numFmtId="0" fontId="4" fillId="33" borderId="0" xfId="57" applyFont="1" applyFill="1" applyBorder="1" applyAlignment="1" applyProtection="1">
      <alignment horizontal="left" wrapText="1"/>
      <protection/>
    </xf>
    <xf numFmtId="49" fontId="4" fillId="33" borderId="0" xfId="57" applyNumberFormat="1" applyFont="1" applyFill="1" applyBorder="1" applyAlignment="1" applyProtection="1">
      <alignment horizontal="center" vertical="center"/>
      <protection/>
    </xf>
    <xf numFmtId="0" fontId="4" fillId="33" borderId="37" xfId="57" applyFont="1" applyFill="1" applyBorder="1" applyAlignment="1" applyProtection="1">
      <alignment horizontal="left"/>
      <protection/>
    </xf>
    <xf numFmtId="0" fontId="4" fillId="33" borderId="35" xfId="57" applyFont="1" applyFill="1" applyBorder="1" applyAlignment="1" applyProtection="1">
      <alignment vertical="center" wrapText="1"/>
      <protection/>
    </xf>
    <xf numFmtId="0" fontId="4" fillId="33" borderId="0" xfId="57" applyFont="1" applyFill="1" applyBorder="1" applyAlignment="1" applyProtection="1">
      <alignment horizontal="left" vertical="center" wrapText="1"/>
      <protection/>
    </xf>
    <xf numFmtId="0" fontId="4" fillId="33" borderId="25" xfId="57" applyFont="1" applyFill="1" applyBorder="1" applyAlignment="1" applyProtection="1">
      <alignment horizontal="left" vertical="center" wrapText="1" indent="1"/>
      <protection/>
    </xf>
    <xf numFmtId="0" fontId="4" fillId="33" borderId="37" xfId="57" applyFont="1" applyFill="1" applyBorder="1" applyAlignment="1" applyProtection="1">
      <alignment horizontal="center" vertical="center" wrapText="1"/>
      <protection/>
    </xf>
    <xf numFmtId="0" fontId="4" fillId="33" borderId="0" xfId="57" applyFont="1" applyFill="1" applyBorder="1" applyAlignment="1" applyProtection="1">
      <alignment vertical="center" wrapText="1"/>
      <protection/>
    </xf>
    <xf numFmtId="164" fontId="4" fillId="33" borderId="0" xfId="57" applyNumberFormat="1" applyFont="1" applyFill="1" applyBorder="1" applyAlignment="1" applyProtection="1">
      <alignment vertical="center" wrapText="1"/>
      <protection/>
    </xf>
    <xf numFmtId="0" fontId="4" fillId="33" borderId="35" xfId="57" applyFont="1" applyFill="1" applyBorder="1" applyProtection="1">
      <alignment/>
      <protection/>
    </xf>
    <xf numFmtId="0" fontId="4" fillId="33" borderId="37" xfId="57" applyFont="1" applyFill="1" applyBorder="1" applyAlignment="1" applyProtection="1">
      <alignment horizontal="center"/>
      <protection/>
    </xf>
    <xf numFmtId="0" fontId="11" fillId="33" borderId="0" xfId="57" applyFont="1" applyFill="1" applyBorder="1" applyAlignment="1" applyProtection="1">
      <alignment horizontal="left" vertical="center" wrapText="1"/>
      <protection/>
    </xf>
    <xf numFmtId="0" fontId="4" fillId="33" borderId="35" xfId="58" applyFont="1" applyFill="1" applyBorder="1" applyAlignment="1" applyProtection="1">
      <alignment vertical="center" wrapText="1"/>
      <protection/>
    </xf>
    <xf numFmtId="0" fontId="8" fillId="33" borderId="0" xfId="58" applyFont="1" applyFill="1" applyBorder="1" applyAlignment="1" applyProtection="1">
      <alignment horizontal="left" vertical="center"/>
      <protection/>
    </xf>
    <xf numFmtId="0" fontId="4" fillId="33" borderId="0" xfId="58" applyFont="1" applyFill="1" applyBorder="1" applyAlignment="1" applyProtection="1">
      <alignment vertical="center" wrapText="1"/>
      <protection/>
    </xf>
    <xf numFmtId="164" fontId="4" fillId="33" borderId="0" xfId="58" applyNumberFormat="1" applyFont="1" applyFill="1" applyBorder="1" applyAlignment="1" applyProtection="1">
      <alignment horizontal="center" vertical="center"/>
      <protection/>
    </xf>
    <xf numFmtId="0" fontId="4" fillId="33" borderId="37" xfId="58" applyFont="1" applyFill="1" applyBorder="1" applyAlignment="1" applyProtection="1">
      <alignment horizontal="center" vertical="center" wrapText="1"/>
      <protection/>
    </xf>
    <xf numFmtId="0" fontId="4" fillId="33" borderId="0" xfId="58" applyFont="1" applyFill="1" applyBorder="1" applyAlignment="1" applyProtection="1">
      <alignment horizontal="left" vertical="center" wrapText="1"/>
      <protection/>
    </xf>
    <xf numFmtId="0" fontId="4" fillId="33" borderId="25" xfId="58" applyFont="1" applyFill="1" applyBorder="1" applyAlignment="1" applyProtection="1">
      <alignment horizontal="left" vertical="center" wrapText="1" indent="1"/>
      <protection/>
    </xf>
    <xf numFmtId="0" fontId="11" fillId="33" borderId="25" xfId="58" applyFont="1" applyFill="1" applyBorder="1" applyAlignment="1" applyProtection="1">
      <alignment horizontal="left" vertical="center" wrapText="1" indent="4"/>
      <protection/>
    </xf>
    <xf numFmtId="0" fontId="11" fillId="33" borderId="0" xfId="56" applyFont="1" applyFill="1" applyBorder="1" applyAlignment="1" applyProtection="1">
      <alignment horizontal="left" vertical="center"/>
      <protection/>
    </xf>
    <xf numFmtId="0" fontId="5" fillId="33" borderId="0" xfId="56" applyFont="1" applyFill="1" applyBorder="1" applyAlignment="1" applyProtection="1">
      <alignment vertical="center" wrapText="1"/>
      <protection/>
    </xf>
    <xf numFmtId="164" fontId="5" fillId="33" borderId="0" xfId="56" applyNumberFormat="1" applyFont="1" applyFill="1" applyBorder="1" applyAlignment="1" applyProtection="1">
      <alignment vertical="center"/>
      <protection/>
    </xf>
    <xf numFmtId="0" fontId="4" fillId="33" borderId="37" xfId="56" applyFont="1" applyFill="1" applyBorder="1" applyAlignment="1" applyProtection="1">
      <alignment horizontal="center" vertical="center"/>
      <protection/>
    </xf>
    <xf numFmtId="0" fontId="11" fillId="33" borderId="0" xfId="58" applyFont="1" applyFill="1" applyBorder="1" applyAlignment="1" applyProtection="1">
      <alignment horizontal="left" vertical="center" wrapText="1"/>
      <protection/>
    </xf>
    <xf numFmtId="0" fontId="5" fillId="33" borderId="41" xfId="58" applyFont="1" applyFill="1" applyBorder="1" applyAlignment="1" applyProtection="1">
      <alignment horizontal="left" wrapText="1" indent="1"/>
      <protection/>
    </xf>
    <xf numFmtId="164" fontId="5" fillId="33" borderId="42" xfId="59" applyNumberFormat="1" applyFont="1" applyFill="1" applyBorder="1" applyAlignment="1" applyProtection="1">
      <alignment vertical="center"/>
      <protection/>
    </xf>
    <xf numFmtId="164" fontId="5" fillId="33" borderId="43" xfId="59" applyNumberFormat="1" applyFont="1" applyFill="1" applyBorder="1" applyAlignment="1" applyProtection="1">
      <alignment vertical="center"/>
      <protection/>
    </xf>
    <xf numFmtId="164" fontId="5" fillId="33" borderId="44" xfId="59" applyNumberFormat="1" applyFont="1" applyFill="1" applyBorder="1" applyAlignment="1" applyProtection="1">
      <alignment vertical="center" wrapText="1"/>
      <protection/>
    </xf>
    <xf numFmtId="0" fontId="4" fillId="33" borderId="0" xfId="58" applyFont="1" applyFill="1" applyBorder="1" applyAlignment="1" applyProtection="1">
      <alignment wrapText="1"/>
      <protection/>
    </xf>
    <xf numFmtId="164" fontId="5" fillId="33" borderId="0" xfId="58" applyNumberFormat="1" applyFont="1" applyFill="1" applyBorder="1" applyAlignment="1" applyProtection="1">
      <alignment vertical="center"/>
      <protection/>
    </xf>
    <xf numFmtId="0" fontId="4" fillId="33" borderId="37" xfId="58" applyFont="1" applyFill="1" applyBorder="1" applyAlignment="1" applyProtection="1">
      <alignment vertical="center" wrapText="1"/>
      <protection/>
    </xf>
    <xf numFmtId="0" fontId="5" fillId="33" borderId="35"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Continuous"/>
      <protection/>
    </xf>
    <xf numFmtId="0" fontId="5" fillId="33" borderId="37"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Continuous" vertical="center"/>
      <protection/>
    </xf>
    <xf numFmtId="0" fontId="5" fillId="33" borderId="0" xfId="56" applyFont="1" applyFill="1" applyBorder="1" applyAlignment="1" applyProtection="1">
      <alignment horizontal="centerContinuous" vertical="center" wrapText="1"/>
      <protection/>
    </xf>
    <xf numFmtId="0" fontId="4" fillId="33" borderId="0" xfId="56" applyFont="1" applyFill="1" applyBorder="1" applyAlignment="1" applyProtection="1">
      <alignment horizontal="left" vertical="center"/>
      <protection/>
    </xf>
    <xf numFmtId="0" fontId="5" fillId="33" borderId="0" xfId="56" applyFont="1" applyFill="1" applyBorder="1" applyAlignment="1" applyProtection="1">
      <alignment horizontal="left" vertical="center" wrapText="1"/>
      <protection/>
    </xf>
    <xf numFmtId="164" fontId="4" fillId="33" borderId="0" xfId="56" applyNumberFormat="1" applyFont="1" applyFill="1" applyBorder="1" applyAlignment="1" applyProtection="1">
      <alignment horizontal="center" vertical="center"/>
      <protection/>
    </xf>
    <xf numFmtId="0" fontId="4" fillId="33" borderId="25" xfId="56" applyFont="1" applyFill="1" applyBorder="1" applyAlignment="1" applyProtection="1">
      <alignment horizontal="left" vertical="center" wrapText="1" indent="1"/>
      <protection/>
    </xf>
    <xf numFmtId="0" fontId="4" fillId="33" borderId="35" xfId="56" applyFont="1" applyFill="1" applyBorder="1" applyAlignment="1" applyProtection="1">
      <alignment vertical="center" wrapText="1"/>
      <protection/>
    </xf>
    <xf numFmtId="0" fontId="4" fillId="33" borderId="0" xfId="56" applyFont="1" applyFill="1" applyBorder="1" applyAlignment="1" applyProtection="1">
      <alignment horizontal="left" vertical="center" wrapText="1"/>
      <protection/>
    </xf>
    <xf numFmtId="0" fontId="4" fillId="33" borderId="37" xfId="56" applyFont="1" applyFill="1" applyBorder="1" applyAlignment="1" applyProtection="1">
      <alignment horizontal="center" vertical="center" wrapText="1"/>
      <protection/>
    </xf>
    <xf numFmtId="0" fontId="4" fillId="33" borderId="0" xfId="56" applyFont="1" applyFill="1" applyBorder="1" applyAlignment="1" applyProtection="1">
      <alignment vertical="center" wrapText="1"/>
      <protection/>
    </xf>
    <xf numFmtId="164" fontId="4" fillId="33" borderId="0" xfId="56" applyNumberFormat="1" applyFont="1" applyFill="1" applyBorder="1" applyAlignment="1" applyProtection="1">
      <alignment vertical="center"/>
      <protection/>
    </xf>
    <xf numFmtId="164" fontId="4" fillId="33" borderId="0" xfId="56" applyNumberFormat="1" applyFont="1" applyFill="1" applyBorder="1" applyAlignment="1" applyProtection="1">
      <alignment horizontal="center"/>
      <protection/>
    </xf>
    <xf numFmtId="0" fontId="4" fillId="33" borderId="0" xfId="55" applyFont="1" applyFill="1" applyBorder="1" applyAlignment="1" applyProtection="1">
      <alignment horizontal="left" vertical="top"/>
      <protection/>
    </xf>
    <xf numFmtId="0" fontId="4" fillId="33" borderId="25" xfId="55" applyFont="1" applyFill="1" applyBorder="1" applyAlignment="1" applyProtection="1">
      <alignment horizontal="left" vertical="center" wrapText="1" indent="1"/>
      <protection/>
    </xf>
    <xf numFmtId="0" fontId="4" fillId="33" borderId="0" xfId="55" applyFont="1" applyFill="1" applyBorder="1" applyAlignment="1" applyProtection="1">
      <alignment horizontal="left" vertical="top" wrapText="1"/>
      <protection/>
    </xf>
    <xf numFmtId="0" fontId="4" fillId="33" borderId="0" xfId="55" applyFont="1" applyFill="1" applyBorder="1" applyAlignment="1" applyProtection="1">
      <alignment vertical="center" wrapText="1"/>
      <protection/>
    </xf>
    <xf numFmtId="0" fontId="4" fillId="33" borderId="37" xfId="57" applyFont="1" applyFill="1" applyBorder="1" applyAlignment="1" applyProtection="1">
      <alignment vertical="center" wrapText="1"/>
      <protection/>
    </xf>
    <xf numFmtId="0" fontId="8" fillId="33" borderId="0" xfId="58" applyFont="1" applyFill="1" applyBorder="1" applyAlignment="1" applyProtection="1">
      <alignment vertical="center"/>
      <protection/>
    </xf>
    <xf numFmtId="0" fontId="4" fillId="33" borderId="0" xfId="58" applyFont="1" applyFill="1" applyBorder="1" applyAlignment="1" applyProtection="1">
      <alignment horizontal="left" vertical="top" wrapText="1"/>
      <protection/>
    </xf>
    <xf numFmtId="164" fontId="4" fillId="33" borderId="0" xfId="58" applyNumberFormat="1" applyFont="1" applyFill="1" applyBorder="1" applyAlignment="1" applyProtection="1">
      <alignment vertical="center" wrapText="1"/>
      <protection/>
    </xf>
    <xf numFmtId="0" fontId="4" fillId="33" borderId="35" xfId="59" applyFont="1" applyFill="1" applyBorder="1" applyAlignment="1" applyProtection="1">
      <alignment vertical="center" wrapText="1"/>
      <protection/>
    </xf>
    <xf numFmtId="0" fontId="8" fillId="33" borderId="0" xfId="59" applyFont="1" applyFill="1" applyBorder="1" applyAlignment="1" applyProtection="1">
      <alignment/>
      <protection/>
    </xf>
    <xf numFmtId="0" fontId="4" fillId="33" borderId="0" xfId="59" applyFont="1" applyFill="1" applyBorder="1" applyAlignment="1" applyProtection="1">
      <alignment wrapText="1"/>
      <protection/>
    </xf>
    <xf numFmtId="0" fontId="4" fillId="33" borderId="37" xfId="59" applyFont="1" applyFill="1" applyBorder="1" applyAlignment="1" applyProtection="1">
      <alignment horizontal="center" vertical="center" wrapText="1"/>
      <protection/>
    </xf>
    <xf numFmtId="0" fontId="4" fillId="33" borderId="0" xfId="59" applyFont="1" applyFill="1" applyBorder="1" applyAlignment="1" applyProtection="1">
      <alignment horizontal="left" vertical="center" wrapText="1"/>
      <protection/>
    </xf>
    <xf numFmtId="0" fontId="4" fillId="33" borderId="25" xfId="59" applyFont="1" applyFill="1" applyBorder="1" applyAlignment="1" applyProtection="1">
      <alignment horizontal="left" vertical="center" wrapText="1" indent="1"/>
      <protection/>
    </xf>
    <xf numFmtId="0" fontId="11" fillId="33" borderId="0" xfId="59" applyFont="1" applyFill="1" applyBorder="1" applyAlignment="1" applyProtection="1">
      <alignment horizontal="left" vertical="center" wrapText="1"/>
      <protection/>
    </xf>
    <xf numFmtId="0" fontId="4" fillId="33" borderId="0" xfId="59" applyFont="1" applyFill="1" applyBorder="1" applyAlignment="1" applyProtection="1">
      <alignment vertical="center" wrapText="1"/>
      <protection/>
    </xf>
    <xf numFmtId="164" fontId="4" fillId="33" borderId="0" xfId="59" applyNumberFormat="1" applyFont="1" applyFill="1" applyBorder="1" applyAlignment="1" applyProtection="1">
      <alignment vertical="center" wrapText="1"/>
      <protection/>
    </xf>
    <xf numFmtId="0" fontId="4" fillId="33" borderId="25" xfId="0" applyFont="1" applyFill="1" applyBorder="1" applyAlignment="1" applyProtection="1">
      <alignment horizontal="left" wrapText="1" indent="1"/>
      <protection/>
    </xf>
    <xf numFmtId="0" fontId="4" fillId="33" borderId="35" xfId="59" applyFont="1" applyFill="1" applyBorder="1" applyAlignment="1" applyProtection="1">
      <alignment horizontal="left" wrapText="1"/>
      <protection/>
    </xf>
    <xf numFmtId="0" fontId="8" fillId="33" borderId="0" xfId="59" applyFont="1" applyFill="1" applyBorder="1" applyAlignment="1" applyProtection="1">
      <alignment horizontal="left"/>
      <protection/>
    </xf>
    <xf numFmtId="0" fontId="8" fillId="33" borderId="0" xfId="59" applyFont="1" applyFill="1" applyBorder="1" applyAlignment="1" applyProtection="1">
      <alignment horizontal="left" wrapText="1"/>
      <protection/>
    </xf>
    <xf numFmtId="164" fontId="4" fillId="33" borderId="0" xfId="59" applyNumberFormat="1" applyFont="1" applyFill="1" applyBorder="1" applyAlignment="1" applyProtection="1">
      <alignment horizontal="left" wrapText="1"/>
      <protection/>
    </xf>
    <xf numFmtId="0" fontId="4" fillId="33" borderId="37" xfId="59" applyFont="1" applyFill="1" applyBorder="1" applyAlignment="1" applyProtection="1">
      <alignment horizontal="center" wrapText="1"/>
      <protection/>
    </xf>
    <xf numFmtId="0" fontId="4" fillId="33" borderId="0" xfId="59" applyFont="1" applyFill="1" applyBorder="1" applyAlignment="1" applyProtection="1">
      <alignment horizontal="left" vertical="top" wrapText="1"/>
      <protection/>
    </xf>
    <xf numFmtId="0" fontId="4" fillId="33" borderId="25" xfId="59" applyFont="1" applyFill="1" applyBorder="1" applyAlignment="1" applyProtection="1">
      <alignment horizontal="left" wrapText="1" indent="1"/>
      <protection/>
    </xf>
    <xf numFmtId="0" fontId="4" fillId="33" borderId="35" xfId="59" applyFont="1" applyFill="1" applyBorder="1" applyAlignment="1" applyProtection="1">
      <alignment wrapText="1"/>
      <protection/>
    </xf>
    <xf numFmtId="0" fontId="11" fillId="33" borderId="0" xfId="59" applyFont="1" applyFill="1" applyBorder="1" applyAlignment="1" applyProtection="1">
      <alignment horizontal="left" wrapText="1"/>
      <protection/>
    </xf>
    <xf numFmtId="164" fontId="4" fillId="33" borderId="0" xfId="59" applyNumberFormat="1" applyFont="1" applyFill="1" applyBorder="1" applyAlignment="1" applyProtection="1">
      <alignment/>
      <protection/>
    </xf>
    <xf numFmtId="49" fontId="4" fillId="33" borderId="0" xfId="56" applyNumberFormat="1" applyFont="1" applyFill="1" applyBorder="1" applyAlignment="1" applyProtection="1">
      <alignment horizontal="left"/>
      <protection/>
    </xf>
    <xf numFmtId="164" fontId="4" fillId="33" borderId="45" xfId="56" applyNumberFormat="1" applyFont="1" applyFill="1" applyBorder="1" applyProtection="1">
      <alignment/>
      <protection/>
    </xf>
    <xf numFmtId="164" fontId="4" fillId="33" borderId="0" xfId="56" applyNumberFormat="1" applyFont="1" applyFill="1" applyBorder="1" applyProtection="1">
      <alignment/>
      <protection/>
    </xf>
    <xf numFmtId="0" fontId="4" fillId="0" borderId="0" xfId="56" applyFont="1" applyFill="1" applyBorder="1" applyProtection="1">
      <alignment/>
      <protection/>
    </xf>
    <xf numFmtId="0" fontId="4" fillId="33" borderId="0" xfId="56" applyFont="1" applyFill="1" applyBorder="1" applyAlignment="1" applyProtection="1">
      <alignment horizontal="right"/>
      <protection/>
    </xf>
    <xf numFmtId="0" fontId="4" fillId="33" borderId="0" xfId="60" applyFont="1" applyFill="1" applyBorder="1" applyAlignment="1" applyProtection="1">
      <alignment horizontal="left"/>
      <protection/>
    </xf>
    <xf numFmtId="0" fontId="4" fillId="33" borderId="0" xfId="60" applyFont="1" applyFill="1" applyBorder="1" applyAlignment="1" applyProtection="1">
      <alignment wrapText="1"/>
      <protection/>
    </xf>
    <xf numFmtId="0" fontId="4" fillId="33" borderId="0" xfId="60" applyFont="1" applyFill="1" applyBorder="1" applyProtection="1">
      <alignment/>
      <protection/>
    </xf>
    <xf numFmtId="0" fontId="9" fillId="33" borderId="0" xfId="60" applyFont="1" applyFill="1" applyBorder="1" applyAlignment="1" applyProtection="1">
      <alignment horizontal="left" vertical="center" wrapText="1"/>
      <protection/>
    </xf>
    <xf numFmtId="0" fontId="5" fillId="33" borderId="0" xfId="60" applyFont="1" applyFill="1" applyBorder="1" applyAlignment="1" applyProtection="1">
      <alignment horizontal="centerContinuous" vertical="center"/>
      <protection/>
    </xf>
    <xf numFmtId="0" fontId="5" fillId="33" borderId="0" xfId="60" applyFont="1" applyFill="1" applyBorder="1" applyAlignment="1" applyProtection="1">
      <alignment horizontal="left" vertical="center"/>
      <protection/>
    </xf>
    <xf numFmtId="0" fontId="5" fillId="33" borderId="0" xfId="60" applyFont="1" applyFill="1" applyBorder="1" applyAlignment="1" applyProtection="1">
      <alignment vertical="center" wrapText="1"/>
      <protection/>
    </xf>
    <xf numFmtId="0" fontId="4" fillId="33" borderId="0" xfId="60" applyFont="1" applyFill="1" applyBorder="1" applyAlignment="1" applyProtection="1">
      <alignment horizontal="left" vertical="top" wrapText="1"/>
      <protection/>
    </xf>
    <xf numFmtId="0" fontId="4" fillId="33" borderId="0" xfId="60" applyFont="1" applyFill="1" applyBorder="1" applyAlignment="1" applyProtection="1">
      <alignment horizontal="left" vertical="center" wrapText="1"/>
      <protection/>
    </xf>
    <xf numFmtId="0" fontId="11" fillId="33" borderId="25" xfId="0" applyFont="1" applyFill="1" applyBorder="1" applyAlignment="1" applyProtection="1">
      <alignment horizontal="left" vertical="center" wrapText="1" indent="4"/>
      <protection/>
    </xf>
    <xf numFmtId="0" fontId="4" fillId="33" borderId="0" xfId="0" applyFont="1" applyFill="1" applyBorder="1" applyAlignment="1" applyProtection="1">
      <alignment wrapText="1"/>
      <protection/>
    </xf>
    <xf numFmtId="0" fontId="4" fillId="33" borderId="0" xfId="60" applyFont="1" applyFill="1" applyBorder="1" applyAlignment="1" applyProtection="1">
      <alignment horizontal="left" vertical="center"/>
      <protection/>
    </xf>
    <xf numFmtId="0" fontId="4" fillId="33" borderId="0" xfId="60" applyFont="1" applyFill="1" applyBorder="1" applyAlignment="1" applyProtection="1">
      <alignment vertical="center" wrapText="1"/>
      <protection/>
    </xf>
    <xf numFmtId="0" fontId="4" fillId="33" borderId="0" xfId="61" applyFont="1" applyFill="1" applyBorder="1" applyAlignment="1" applyProtection="1">
      <alignment horizontal="left" vertical="center" wrapText="1"/>
      <protection/>
    </xf>
    <xf numFmtId="0" fontId="4" fillId="33" borderId="25" xfId="61" applyFont="1" applyFill="1" applyBorder="1" applyAlignment="1" applyProtection="1">
      <alignment horizontal="left" vertical="center" wrapText="1" indent="1"/>
      <protection/>
    </xf>
    <xf numFmtId="0" fontId="4" fillId="33" borderId="0" xfId="61" applyFont="1" applyFill="1" applyBorder="1" applyAlignment="1" applyProtection="1">
      <alignment horizontal="left" vertical="center"/>
      <protection/>
    </xf>
    <xf numFmtId="0" fontId="4" fillId="33" borderId="0" xfId="61" applyFont="1" applyFill="1" applyBorder="1" applyAlignment="1" applyProtection="1">
      <alignment vertical="center" wrapText="1"/>
      <protection/>
    </xf>
    <xf numFmtId="0" fontId="4" fillId="33" borderId="0" xfId="61" applyFont="1" applyFill="1" applyBorder="1" applyProtection="1">
      <alignment/>
      <protection/>
    </xf>
    <xf numFmtId="0" fontId="9" fillId="33" borderId="0" xfId="62" applyFont="1" applyFill="1" applyBorder="1" applyAlignment="1" applyProtection="1">
      <alignment horizontal="left" vertical="center" wrapText="1"/>
      <protection/>
    </xf>
    <xf numFmtId="0" fontId="8" fillId="33" borderId="0" xfId="62" applyFont="1" applyFill="1" applyBorder="1" applyAlignment="1" applyProtection="1">
      <alignment/>
      <protection/>
    </xf>
    <xf numFmtId="0" fontId="4" fillId="33" borderId="0" xfId="62" applyFont="1" applyFill="1" applyBorder="1" applyAlignment="1" applyProtection="1">
      <alignment wrapText="1"/>
      <protection/>
    </xf>
    <xf numFmtId="0" fontId="11" fillId="33" borderId="0" xfId="62" applyFont="1" applyFill="1" applyBorder="1" applyProtection="1">
      <alignment/>
      <protection/>
    </xf>
    <xf numFmtId="0" fontId="4" fillId="33" borderId="0" xfId="62" applyFont="1" applyFill="1" applyBorder="1" applyAlignment="1" applyProtection="1">
      <alignment horizontal="left" vertical="center"/>
      <protection/>
    </xf>
    <xf numFmtId="0" fontId="4" fillId="33" borderId="25" xfId="62" applyFont="1" applyFill="1" applyBorder="1" applyAlignment="1" applyProtection="1">
      <alignment horizontal="left" vertical="center" wrapText="1" indent="1"/>
      <protection/>
    </xf>
    <xf numFmtId="0" fontId="11" fillId="33" borderId="0" xfId="62" applyFont="1" applyFill="1" applyBorder="1" applyAlignment="1" applyProtection="1">
      <alignment horizontal="left" vertical="center"/>
      <protection/>
    </xf>
    <xf numFmtId="0" fontId="4" fillId="33" borderId="0" xfId="62" applyFont="1" applyFill="1" applyBorder="1" applyAlignment="1" applyProtection="1">
      <alignment vertical="center" wrapText="1"/>
      <protection/>
    </xf>
    <xf numFmtId="0" fontId="4" fillId="33" borderId="0" xfId="62" applyFont="1" applyFill="1" applyBorder="1" applyProtection="1">
      <alignment/>
      <protection/>
    </xf>
    <xf numFmtId="0" fontId="11" fillId="33" borderId="0" xfId="62" applyFont="1" applyFill="1" applyBorder="1" applyAlignment="1" applyProtection="1">
      <alignment vertical="center" wrapText="1"/>
      <protection/>
    </xf>
    <xf numFmtId="0" fontId="8" fillId="33" borderId="0" xfId="62" applyFont="1" applyFill="1" applyBorder="1" applyAlignment="1" applyProtection="1">
      <alignment horizontal="left" vertical="center"/>
      <protection/>
    </xf>
    <xf numFmtId="0" fontId="5" fillId="33" borderId="0" xfId="62" applyFont="1" applyFill="1" applyBorder="1" applyAlignment="1" applyProtection="1">
      <alignment vertical="center" wrapText="1"/>
      <protection/>
    </xf>
    <xf numFmtId="0" fontId="4" fillId="33" borderId="35" xfId="62" applyFont="1" applyFill="1" applyBorder="1" applyAlignment="1" applyProtection="1">
      <alignment vertical="center" wrapText="1"/>
      <protection/>
    </xf>
    <xf numFmtId="0" fontId="4" fillId="33" borderId="37" xfId="62" applyFont="1" applyFill="1" applyBorder="1" applyAlignment="1" applyProtection="1">
      <alignment horizontal="center" vertical="center" wrapText="1"/>
      <protection/>
    </xf>
    <xf numFmtId="0" fontId="4" fillId="33" borderId="38" xfId="56" applyFont="1" applyFill="1" applyBorder="1" applyProtection="1">
      <alignment/>
      <protection/>
    </xf>
    <xf numFmtId="0" fontId="4" fillId="33" borderId="39" xfId="56" applyFont="1" applyFill="1" applyBorder="1" applyAlignment="1" applyProtection="1">
      <alignment horizontal="right"/>
      <protection/>
    </xf>
    <xf numFmtId="0" fontId="4" fillId="33" borderId="39" xfId="56" applyFont="1" applyFill="1" applyBorder="1" applyAlignment="1" applyProtection="1">
      <alignment wrapText="1"/>
      <protection/>
    </xf>
    <xf numFmtId="0" fontId="4" fillId="33" borderId="39" xfId="56" applyFont="1" applyFill="1" applyBorder="1" applyProtection="1">
      <alignment/>
      <protection/>
    </xf>
    <xf numFmtId="0" fontId="4" fillId="33" borderId="40" xfId="56" applyFont="1" applyFill="1" applyBorder="1" applyProtection="1">
      <alignment/>
      <protection/>
    </xf>
    <xf numFmtId="0" fontId="4" fillId="34" borderId="0" xfId="56" applyFont="1" applyFill="1" applyProtection="1">
      <alignment/>
      <protection/>
    </xf>
    <xf numFmtId="0" fontId="4" fillId="33" borderId="32" xfId="51" applyFont="1" applyFill="1" applyBorder="1" applyProtection="1">
      <alignment/>
      <protection/>
    </xf>
    <xf numFmtId="0" fontId="4" fillId="33" borderId="33" xfId="51" applyFont="1" applyFill="1" applyBorder="1" applyProtection="1">
      <alignment/>
      <protection/>
    </xf>
    <xf numFmtId="0" fontId="4" fillId="33" borderId="34" xfId="51" applyFont="1" applyFill="1" applyBorder="1" applyProtection="1">
      <alignment/>
      <protection/>
    </xf>
    <xf numFmtId="0" fontId="4" fillId="0" borderId="0" xfId="51" applyFont="1" applyProtection="1">
      <alignment/>
      <protection/>
    </xf>
    <xf numFmtId="0" fontId="4" fillId="33" borderId="35" xfId="51" applyFont="1" applyFill="1" applyBorder="1" applyAlignment="1" applyProtection="1">
      <alignment/>
      <protection/>
    </xf>
    <xf numFmtId="0" fontId="4" fillId="33" borderId="37" xfId="51" applyFont="1" applyFill="1" applyBorder="1" applyAlignment="1" applyProtection="1">
      <alignment/>
      <protection/>
    </xf>
    <xf numFmtId="0" fontId="4" fillId="0" borderId="0" xfId="51" applyFont="1" applyAlignment="1" applyProtection="1">
      <alignment/>
      <protection/>
    </xf>
    <xf numFmtId="0" fontId="5" fillId="33" borderId="0" xfId="51" applyFont="1" applyFill="1" applyBorder="1" applyAlignment="1" applyProtection="1">
      <alignment horizontal="centerContinuous" vertical="center"/>
      <protection/>
    </xf>
    <xf numFmtId="0" fontId="4" fillId="33" borderId="35" xfId="51" applyFont="1" applyFill="1" applyBorder="1" applyProtection="1">
      <alignment/>
      <protection/>
    </xf>
    <xf numFmtId="0" fontId="4" fillId="33" borderId="37" xfId="51" applyFont="1" applyFill="1" applyBorder="1" applyProtection="1">
      <alignment/>
      <protection/>
    </xf>
    <xf numFmtId="0" fontId="5" fillId="0" borderId="0" xfId="0" applyFont="1" applyBorder="1" applyAlignment="1" applyProtection="1">
      <alignment horizontal="right"/>
      <protection/>
    </xf>
    <xf numFmtId="0" fontId="5" fillId="0" borderId="0" xfId="0" applyFont="1" applyBorder="1" applyAlignment="1" applyProtection="1">
      <alignment/>
      <protection/>
    </xf>
    <xf numFmtId="0" fontId="5" fillId="0" borderId="0" xfId="0" applyFont="1" applyBorder="1" applyAlignment="1" applyProtection="1">
      <alignment horizontal="left"/>
      <protection/>
    </xf>
    <xf numFmtId="0" fontId="4" fillId="0" borderId="0" xfId="51" applyFont="1" applyBorder="1" applyProtection="1">
      <alignment/>
      <protection/>
    </xf>
    <xf numFmtId="0" fontId="4" fillId="33" borderId="0" xfId="51" applyFont="1" applyFill="1" applyBorder="1" applyAlignment="1" applyProtection="1">
      <alignment horizontal="center"/>
      <protection/>
    </xf>
    <xf numFmtId="0" fontId="4" fillId="33" borderId="0" xfId="51" applyFont="1" applyFill="1" applyBorder="1" applyProtection="1">
      <alignment/>
      <protection/>
    </xf>
    <xf numFmtId="0" fontId="5" fillId="33" borderId="46" xfId="51" applyFont="1" applyFill="1" applyBorder="1" applyAlignment="1" applyProtection="1">
      <alignment horizontal="center" vertical="center" wrapText="1"/>
      <protection/>
    </xf>
    <xf numFmtId="0" fontId="5" fillId="33" borderId="47" xfId="51" applyFont="1" applyFill="1" applyBorder="1" applyAlignment="1" applyProtection="1">
      <alignment horizontal="center" vertical="center" wrapText="1"/>
      <protection/>
    </xf>
    <xf numFmtId="0" fontId="4" fillId="33" borderId="48" xfId="0" applyFont="1" applyFill="1" applyBorder="1" applyAlignment="1" applyProtection="1">
      <alignment horizontal="right"/>
      <protection/>
    </xf>
    <xf numFmtId="0" fontId="4" fillId="33" borderId="48" xfId="0" applyFont="1" applyFill="1" applyBorder="1" applyAlignment="1" applyProtection="1">
      <alignment horizontal="left"/>
      <protection/>
    </xf>
    <xf numFmtId="0" fontId="4" fillId="33" borderId="49" xfId="0" applyFont="1" applyFill="1" applyBorder="1" applyAlignment="1" applyProtection="1">
      <alignment horizontal="right"/>
      <protection/>
    </xf>
    <xf numFmtId="0" fontId="4" fillId="33" borderId="49" xfId="0" applyFont="1" applyFill="1" applyBorder="1" applyAlignment="1" applyProtection="1">
      <alignment horizontal="left"/>
      <protection/>
    </xf>
    <xf numFmtId="0" fontId="4" fillId="33" borderId="49" xfId="0" applyFont="1" applyFill="1" applyBorder="1" applyAlignment="1" applyProtection="1">
      <alignment horizontal="left" wrapText="1"/>
      <protection/>
    </xf>
    <xf numFmtId="0" fontId="4" fillId="33" borderId="50" xfId="0" applyFont="1" applyFill="1" applyBorder="1" applyAlignment="1" applyProtection="1">
      <alignment horizontal="right"/>
      <protection/>
    </xf>
    <xf numFmtId="0" fontId="4" fillId="33" borderId="51" xfId="0" applyFont="1" applyFill="1" applyBorder="1" applyAlignment="1" applyProtection="1">
      <alignment/>
      <protection/>
    </xf>
    <xf numFmtId="0" fontId="5" fillId="33" borderId="35" xfId="51" applyFont="1" applyFill="1" applyBorder="1" applyProtection="1">
      <alignment/>
      <protection/>
    </xf>
    <xf numFmtId="0" fontId="5" fillId="33" borderId="50" xfId="0" applyFont="1" applyFill="1" applyBorder="1" applyAlignment="1" applyProtection="1">
      <alignment horizontal="right"/>
      <protection/>
    </xf>
    <xf numFmtId="0" fontId="5" fillId="33" borderId="51" xfId="0" applyFont="1" applyFill="1" applyBorder="1" applyAlignment="1" applyProtection="1">
      <alignment/>
      <protection/>
    </xf>
    <xf numFmtId="0" fontId="5" fillId="33" borderId="37" xfId="51" applyFont="1" applyFill="1" applyBorder="1" applyProtection="1">
      <alignment/>
      <protection/>
    </xf>
    <xf numFmtId="0" fontId="5" fillId="0" borderId="0" xfId="51" applyFont="1" applyProtection="1">
      <alignment/>
      <protection/>
    </xf>
    <xf numFmtId="0" fontId="4" fillId="33" borderId="0" xfId="0" applyFont="1" applyFill="1" applyBorder="1" applyAlignment="1" applyProtection="1">
      <alignment horizontal="right"/>
      <protection/>
    </xf>
    <xf numFmtId="0" fontId="4" fillId="33" borderId="0" xfId="0" applyFont="1" applyFill="1" applyBorder="1" applyAlignment="1" applyProtection="1">
      <alignment/>
      <protection/>
    </xf>
    <xf numFmtId="0" fontId="5" fillId="33" borderId="0" xfId="54" applyFont="1" applyFill="1" applyBorder="1" applyAlignment="1" applyProtection="1">
      <alignment horizontal="left"/>
      <protection/>
    </xf>
    <xf numFmtId="0" fontId="5" fillId="33" borderId="37" xfId="54" applyFont="1" applyFill="1" applyBorder="1" applyAlignment="1" applyProtection="1">
      <alignment horizontal="center"/>
      <protection/>
    </xf>
    <xf numFmtId="0" fontId="5" fillId="33" borderId="50" xfId="54" applyFont="1" applyFill="1" applyBorder="1" applyAlignment="1" applyProtection="1">
      <alignment horizontal="center" vertical="center"/>
      <protection/>
    </xf>
    <xf numFmtId="0" fontId="5" fillId="33" borderId="51" xfId="54" applyFont="1" applyFill="1" applyBorder="1" applyAlignment="1" applyProtection="1">
      <alignment horizontal="center" vertical="center"/>
      <protection/>
    </xf>
    <xf numFmtId="0" fontId="4" fillId="0" borderId="0" xfId="51" applyFont="1" applyFill="1" applyProtection="1">
      <alignment/>
      <protection/>
    </xf>
    <xf numFmtId="0" fontId="4" fillId="33" borderId="32" xfId="54" applyFont="1" applyFill="1" applyBorder="1" applyAlignment="1" applyProtection="1">
      <alignment horizontal="right" vertical="center"/>
      <protection/>
    </xf>
    <xf numFmtId="0" fontId="4" fillId="33" borderId="34" xfId="54" applyFont="1" applyFill="1" applyBorder="1" applyAlignment="1" applyProtection="1">
      <alignment horizontal="left" vertical="center"/>
      <protection/>
    </xf>
    <xf numFmtId="0" fontId="4" fillId="33" borderId="35" xfId="54" applyFont="1" applyFill="1" applyBorder="1" applyAlignment="1" applyProtection="1">
      <alignment horizontal="right" vertical="center"/>
      <protection/>
    </xf>
    <xf numFmtId="0" fontId="4" fillId="33" borderId="37" xfId="54" applyFont="1" applyFill="1" applyBorder="1" applyAlignment="1" applyProtection="1">
      <alignment horizontal="left" vertical="center"/>
      <protection/>
    </xf>
    <xf numFmtId="0" fontId="4" fillId="33" borderId="38" xfId="54" applyFont="1" applyFill="1" applyBorder="1" applyAlignment="1" applyProtection="1">
      <alignment horizontal="right" vertical="center"/>
      <protection/>
    </xf>
    <xf numFmtId="0" fontId="4" fillId="33" borderId="40" xfId="54" applyFont="1" applyFill="1" applyBorder="1" applyAlignment="1" applyProtection="1">
      <alignment horizontal="left" vertical="center"/>
      <protection/>
    </xf>
    <xf numFmtId="0" fontId="5" fillId="33" borderId="50" xfId="54" applyFont="1" applyFill="1" applyBorder="1" applyAlignment="1" applyProtection="1">
      <alignment horizontal="right" vertical="center"/>
      <protection/>
    </xf>
    <xf numFmtId="0" fontId="5" fillId="33" borderId="51" xfId="54" applyFont="1" applyFill="1" applyBorder="1" applyAlignment="1" applyProtection="1">
      <alignment horizontal="left" vertical="center"/>
      <protection/>
    </xf>
    <xf numFmtId="0" fontId="4" fillId="33" borderId="38" xfId="51" applyFont="1" applyFill="1" applyBorder="1" applyProtection="1">
      <alignment/>
      <protection/>
    </xf>
    <xf numFmtId="0" fontId="4" fillId="33" borderId="39" xfId="51" applyFont="1" applyFill="1" applyBorder="1" applyProtection="1">
      <alignment/>
      <protection/>
    </xf>
    <xf numFmtId="0" fontId="4" fillId="33" borderId="40" xfId="51" applyFont="1" applyFill="1" applyBorder="1" applyProtection="1">
      <alignment/>
      <protection/>
    </xf>
    <xf numFmtId="164" fontId="4" fillId="33" borderId="48" xfId="0" applyNumberFormat="1" applyFont="1" applyFill="1" applyBorder="1" applyAlignment="1" applyProtection="1">
      <alignment/>
      <protection/>
    </xf>
    <xf numFmtId="164" fontId="4" fillId="33" borderId="37" xfId="0" applyNumberFormat="1" applyFont="1" applyFill="1" applyBorder="1" applyAlignment="1" applyProtection="1">
      <alignment/>
      <protection/>
    </xf>
    <xf numFmtId="164" fontId="4" fillId="33" borderId="49" xfId="0" applyNumberFormat="1" applyFont="1" applyFill="1" applyBorder="1" applyAlignment="1" applyProtection="1">
      <alignment/>
      <protection/>
    </xf>
    <xf numFmtId="164" fontId="4" fillId="33" borderId="52" xfId="0" applyNumberFormat="1" applyFont="1" applyFill="1" applyBorder="1" applyAlignment="1" applyProtection="1">
      <alignment/>
      <protection/>
    </xf>
    <xf numFmtId="164" fontId="4" fillId="33" borderId="53" xfId="0" applyNumberFormat="1" applyFont="1" applyFill="1" applyBorder="1" applyAlignment="1" applyProtection="1">
      <alignment/>
      <protection/>
    </xf>
    <xf numFmtId="164" fontId="4" fillId="33" borderId="51" xfId="0" applyNumberFormat="1" applyFont="1" applyFill="1" applyBorder="1" applyAlignment="1" applyProtection="1">
      <alignment/>
      <protection/>
    </xf>
    <xf numFmtId="164" fontId="5" fillId="33" borderId="53" xfId="0" applyNumberFormat="1" applyFont="1" applyFill="1" applyBorder="1" applyAlignment="1" applyProtection="1">
      <alignment/>
      <protection/>
    </xf>
    <xf numFmtId="164" fontId="5" fillId="33" borderId="51" xfId="0" applyNumberFormat="1" applyFont="1" applyFill="1" applyBorder="1" applyAlignment="1" applyProtection="1">
      <alignment/>
      <protection/>
    </xf>
    <xf numFmtId="164" fontId="5" fillId="33" borderId="54" xfId="51" applyNumberFormat="1" applyFont="1" applyFill="1" applyBorder="1" applyAlignment="1" applyProtection="1">
      <alignment vertical="center"/>
      <protection/>
    </xf>
    <xf numFmtId="164" fontId="5" fillId="33" borderId="40" xfId="51" applyNumberFormat="1" applyFont="1" applyFill="1" applyBorder="1" applyAlignment="1" applyProtection="1">
      <alignment vertical="center"/>
      <protection/>
    </xf>
    <xf numFmtId="164" fontId="5" fillId="33" borderId="49" xfId="51" applyNumberFormat="1" applyFont="1" applyFill="1" applyBorder="1" applyAlignment="1" applyProtection="1">
      <alignment vertical="center"/>
      <protection/>
    </xf>
    <xf numFmtId="0" fontId="8" fillId="33" borderId="50" xfId="51" applyFont="1" applyFill="1" applyBorder="1" applyAlignment="1" applyProtection="1">
      <alignment horizontal="right" vertical="center"/>
      <protection/>
    </xf>
    <xf numFmtId="0" fontId="4" fillId="33" borderId="32" xfId="0" applyFont="1" applyFill="1" applyBorder="1" applyAlignment="1" applyProtection="1">
      <alignment horizontal="right"/>
      <protection/>
    </xf>
    <xf numFmtId="164" fontId="4" fillId="4" borderId="48" xfId="0" applyNumberFormat="1" applyFont="1" applyFill="1" applyBorder="1" applyAlignment="1" applyProtection="1">
      <alignment/>
      <protection/>
    </xf>
    <xf numFmtId="164" fontId="4" fillId="4" borderId="49" xfId="0" applyNumberFormat="1" applyFont="1" applyFill="1" applyBorder="1" applyAlignment="1" applyProtection="1">
      <alignment/>
      <protection/>
    </xf>
    <xf numFmtId="164" fontId="4" fillId="4" borderId="52" xfId="0" applyNumberFormat="1" applyFont="1" applyFill="1" applyBorder="1" applyAlignment="1" applyProtection="1">
      <alignment/>
      <protection/>
    </xf>
    <xf numFmtId="164" fontId="4" fillId="4" borderId="53" xfId="0" applyNumberFormat="1" applyFont="1" applyFill="1" applyBorder="1" applyAlignment="1" applyProtection="1">
      <alignment/>
      <protection/>
    </xf>
    <xf numFmtId="164" fontId="5" fillId="4" borderId="53" xfId="0" applyNumberFormat="1" applyFont="1" applyFill="1" applyBorder="1" applyAlignment="1" applyProtection="1">
      <alignment/>
      <protection/>
    </xf>
    <xf numFmtId="164" fontId="4" fillId="4" borderId="37" xfId="0" applyNumberFormat="1" applyFont="1" applyFill="1" applyBorder="1" applyAlignment="1" applyProtection="1">
      <alignment/>
      <protection/>
    </xf>
    <xf numFmtId="164" fontId="4" fillId="4" borderId="51" xfId="0" applyNumberFormat="1" applyFont="1" applyFill="1" applyBorder="1" applyAlignment="1" applyProtection="1">
      <alignment/>
      <protection/>
    </xf>
    <xf numFmtId="164" fontId="5" fillId="4" borderId="51" xfId="0" applyNumberFormat="1" applyFont="1" applyFill="1" applyBorder="1" applyAlignment="1" applyProtection="1">
      <alignment/>
      <protection/>
    </xf>
    <xf numFmtId="164" fontId="5" fillId="4" borderId="54" xfId="51" applyNumberFormat="1" applyFont="1" applyFill="1" applyBorder="1" applyAlignment="1" applyProtection="1">
      <alignment vertical="center"/>
      <protection/>
    </xf>
    <xf numFmtId="0" fontId="4" fillId="4" borderId="0" xfId="51" applyFont="1" applyFill="1" applyBorder="1" applyProtection="1">
      <alignment/>
      <protection/>
    </xf>
    <xf numFmtId="1" fontId="4" fillId="0" borderId="0" xfId="0" applyNumberFormat="1" applyFont="1" applyAlignment="1" applyProtection="1">
      <alignment vertical="center"/>
      <protection/>
    </xf>
    <xf numFmtId="0" fontId="0" fillId="0" borderId="0" xfId="0" applyAlignment="1" applyProtection="1">
      <alignment/>
      <protection/>
    </xf>
    <xf numFmtId="1" fontId="0" fillId="0" borderId="0" xfId="0" applyNumberFormat="1" applyAlignment="1" applyProtection="1">
      <alignment/>
      <protection/>
    </xf>
    <xf numFmtId="14" fontId="0" fillId="0" borderId="0" xfId="0" applyNumberFormat="1" applyAlignment="1" applyProtection="1">
      <alignment/>
      <protection/>
    </xf>
    <xf numFmtId="0" fontId="0" fillId="4" borderId="0" xfId="0" applyFill="1" applyAlignment="1" applyProtection="1">
      <alignment/>
      <protection/>
    </xf>
    <xf numFmtId="0" fontId="4" fillId="33" borderId="32" xfId="0" applyFont="1" applyFill="1" applyBorder="1" applyAlignment="1" applyProtection="1">
      <alignment/>
      <protection/>
    </xf>
    <xf numFmtId="0" fontId="4" fillId="33" borderId="33" xfId="0" applyFont="1" applyFill="1" applyBorder="1" applyAlignment="1" applyProtection="1">
      <alignment/>
      <protection/>
    </xf>
    <xf numFmtId="0" fontId="4" fillId="33" borderId="34" xfId="0" applyFont="1" applyFill="1" applyBorder="1" applyAlignment="1" applyProtection="1">
      <alignment/>
      <protection/>
    </xf>
    <xf numFmtId="0" fontId="4" fillId="0" borderId="0" xfId="0" applyFont="1" applyAlignment="1" applyProtection="1">
      <alignment/>
      <protection/>
    </xf>
    <xf numFmtId="0" fontId="4" fillId="33" borderId="35" xfId="0" applyFont="1" applyFill="1" applyBorder="1" applyAlignment="1" applyProtection="1">
      <alignment/>
      <protection/>
    </xf>
    <xf numFmtId="0" fontId="4" fillId="33" borderId="37" xfId="0" applyFont="1" applyFill="1" applyBorder="1" applyAlignment="1" applyProtection="1">
      <alignment/>
      <protection/>
    </xf>
    <xf numFmtId="0" fontId="5" fillId="33" borderId="0" xfId="0" applyFont="1" applyFill="1" applyBorder="1" applyAlignment="1" applyProtection="1">
      <alignment horizontal="left"/>
      <protection/>
    </xf>
    <xf numFmtId="0" fontId="5" fillId="33" borderId="25" xfId="0" applyFont="1" applyFill="1" applyBorder="1" applyAlignment="1" applyProtection="1">
      <alignment horizontal="left" indent="1"/>
      <protection/>
    </xf>
    <xf numFmtId="0" fontId="5" fillId="33" borderId="0" xfId="0" applyFont="1" applyFill="1" applyBorder="1" applyAlignment="1" applyProtection="1">
      <alignment horizontal="left" indent="1"/>
      <protection/>
    </xf>
    <xf numFmtId="0" fontId="4" fillId="33" borderId="55" xfId="0" applyFont="1" applyFill="1" applyBorder="1" applyAlignment="1" applyProtection="1">
      <alignment horizontal="left" indent="1"/>
      <protection/>
    </xf>
    <xf numFmtId="0" fontId="4" fillId="33" borderId="0" xfId="0" applyFont="1" applyFill="1" applyBorder="1" applyAlignment="1" applyProtection="1">
      <alignment horizontal="left" indent="1"/>
      <protection/>
    </xf>
    <xf numFmtId="0" fontId="5" fillId="33" borderId="35" xfId="0" applyFont="1" applyFill="1" applyBorder="1" applyAlignment="1" applyProtection="1">
      <alignment/>
      <protection/>
    </xf>
    <xf numFmtId="0" fontId="5" fillId="33" borderId="56" xfId="0" applyFont="1" applyFill="1" applyBorder="1" applyAlignment="1" applyProtection="1">
      <alignment horizontal="center"/>
      <protection/>
    </xf>
    <xf numFmtId="0" fontId="5" fillId="33" borderId="57" xfId="0" applyFont="1" applyFill="1" applyBorder="1" applyAlignment="1" applyProtection="1">
      <alignment horizontal="center"/>
      <protection/>
    </xf>
    <xf numFmtId="0" fontId="5" fillId="33" borderId="37" xfId="0" applyFont="1" applyFill="1" applyBorder="1" applyAlignment="1" applyProtection="1">
      <alignment/>
      <protection/>
    </xf>
    <xf numFmtId="0" fontId="5" fillId="0" borderId="0" xfId="0" applyFont="1" applyFill="1" applyBorder="1" applyAlignment="1" applyProtection="1">
      <alignment/>
      <protection/>
    </xf>
    <xf numFmtId="0" fontId="4" fillId="33" borderId="35" xfId="0" applyFont="1" applyFill="1" applyBorder="1" applyAlignment="1" applyProtection="1">
      <alignment horizontal="center"/>
      <protection/>
    </xf>
    <xf numFmtId="0" fontId="4" fillId="33" borderId="58" xfId="0" applyFont="1" applyFill="1" applyBorder="1" applyAlignment="1" applyProtection="1">
      <alignment horizontal="center" wrapText="1"/>
      <protection/>
    </xf>
    <xf numFmtId="0" fontId="4" fillId="33" borderId="59" xfId="0" applyFont="1" applyFill="1" applyBorder="1" applyAlignment="1" applyProtection="1">
      <alignment horizontal="center" wrapText="1"/>
      <protection/>
    </xf>
    <xf numFmtId="0" fontId="4" fillId="33" borderId="0" xfId="0" applyFont="1" applyFill="1" applyBorder="1" applyAlignment="1" applyProtection="1">
      <alignment horizontal="left"/>
      <protection/>
    </xf>
    <xf numFmtId="0" fontId="4" fillId="33" borderId="37" xfId="0" applyFont="1" applyFill="1" applyBorder="1" applyAlignment="1" applyProtection="1">
      <alignment horizontal="center"/>
      <protection/>
    </xf>
    <xf numFmtId="0" fontId="4" fillId="0" borderId="0" xfId="0" applyFont="1" applyBorder="1" applyAlignment="1" applyProtection="1">
      <alignment horizontal="center"/>
      <protection/>
    </xf>
    <xf numFmtId="0" fontId="4" fillId="0" borderId="0" xfId="0" applyFont="1" applyBorder="1" applyAlignment="1" applyProtection="1">
      <alignment/>
      <protection/>
    </xf>
    <xf numFmtId="164" fontId="4" fillId="33" borderId="60" xfId="0" applyNumberFormat="1" applyFont="1" applyFill="1" applyBorder="1" applyAlignment="1" applyProtection="1">
      <alignment/>
      <protection/>
    </xf>
    <xf numFmtId="0" fontId="4" fillId="33" borderId="53" xfId="0" applyFont="1" applyFill="1" applyBorder="1" applyAlignment="1" applyProtection="1">
      <alignment horizontal="right"/>
      <protection/>
    </xf>
    <xf numFmtId="164" fontId="4" fillId="33" borderId="51" xfId="0" applyNumberFormat="1" applyFont="1" applyFill="1" applyBorder="1" applyAlignment="1" applyProtection="1">
      <alignment horizontal="right"/>
      <protection/>
    </xf>
    <xf numFmtId="164" fontId="4" fillId="33" borderId="53" xfId="0" applyNumberFormat="1" applyFont="1" applyFill="1" applyBorder="1" applyAlignment="1" applyProtection="1">
      <alignment horizontal="right"/>
      <protection/>
    </xf>
    <xf numFmtId="0" fontId="4" fillId="33" borderId="53" xfId="0" applyFont="1" applyFill="1" applyBorder="1" applyAlignment="1" applyProtection="1">
      <alignment horizontal="left"/>
      <protection/>
    </xf>
    <xf numFmtId="0" fontId="4" fillId="0" borderId="0" xfId="0" applyFont="1" applyAlignment="1" applyProtection="1">
      <alignment horizontal="center"/>
      <protection/>
    </xf>
    <xf numFmtId="0" fontId="5" fillId="33" borderId="52" xfId="0" applyFont="1" applyFill="1" applyBorder="1" applyAlignment="1" applyProtection="1">
      <alignment horizontal="right"/>
      <protection/>
    </xf>
    <xf numFmtId="164" fontId="5" fillId="33" borderId="60" xfId="0" applyNumberFormat="1" applyFont="1" applyFill="1" applyBorder="1" applyAlignment="1" applyProtection="1">
      <alignment/>
      <protection/>
    </xf>
    <xf numFmtId="164" fontId="5" fillId="33" borderId="52" xfId="0" applyNumberFormat="1" applyFont="1" applyFill="1" applyBorder="1" applyAlignment="1" applyProtection="1">
      <alignment/>
      <protection/>
    </xf>
    <xf numFmtId="0" fontId="5" fillId="33" borderId="52" xfId="0" applyFont="1" applyFill="1" applyBorder="1" applyAlignment="1" applyProtection="1">
      <alignment horizontal="left"/>
      <protection/>
    </xf>
    <xf numFmtId="0" fontId="5" fillId="0" borderId="0" xfId="0" applyFont="1" applyAlignment="1" applyProtection="1">
      <alignment/>
      <protection/>
    </xf>
    <xf numFmtId="0" fontId="4" fillId="33" borderId="59" xfId="0" applyFont="1" applyFill="1" applyBorder="1" applyAlignment="1" applyProtection="1">
      <alignment horizontal="right"/>
      <protection/>
    </xf>
    <xf numFmtId="164" fontId="4" fillId="33" borderId="61" xfId="0" applyNumberFormat="1" applyFont="1" applyFill="1" applyBorder="1" applyAlignment="1" applyProtection="1">
      <alignment/>
      <protection/>
    </xf>
    <xf numFmtId="164" fontId="4" fillId="33" borderId="59" xfId="0" applyNumberFormat="1" applyFont="1" applyFill="1" applyBorder="1" applyAlignment="1" applyProtection="1">
      <alignment/>
      <protection/>
    </xf>
    <xf numFmtId="0" fontId="4" fillId="33" borderId="59" xfId="0" applyFont="1" applyFill="1" applyBorder="1" applyAlignment="1" applyProtection="1">
      <alignment horizontal="left"/>
      <protection/>
    </xf>
    <xf numFmtId="0" fontId="4" fillId="33" borderId="38" xfId="0" applyFont="1" applyFill="1" applyBorder="1" applyAlignment="1" applyProtection="1">
      <alignment/>
      <protection/>
    </xf>
    <xf numFmtId="0" fontId="4" fillId="33" borderId="39" xfId="0" applyFont="1" applyFill="1" applyBorder="1" applyAlignment="1" applyProtection="1">
      <alignment/>
      <protection/>
    </xf>
    <xf numFmtId="0" fontId="4" fillId="33" borderId="40" xfId="0" applyFont="1" applyFill="1" applyBorder="1" applyAlignment="1" applyProtection="1">
      <alignment/>
      <protection/>
    </xf>
    <xf numFmtId="14" fontId="4" fillId="27" borderId="25" xfId="0" applyNumberFormat="1" applyFont="1" applyFill="1" applyBorder="1" applyAlignment="1" applyProtection="1">
      <alignment horizontal="left" vertical="center" indent="1"/>
      <protection locked="0"/>
    </xf>
    <xf numFmtId="0" fontId="4" fillId="0" borderId="35" xfId="0" applyFont="1" applyBorder="1" applyAlignment="1" applyProtection="1">
      <alignment vertical="center"/>
      <protection locked="0"/>
    </xf>
    <xf numFmtId="164" fontId="4" fillId="27" borderId="25" xfId="57" applyNumberFormat="1" applyFont="1" applyFill="1" applyBorder="1" applyAlignment="1" applyProtection="1">
      <alignment vertical="center" wrapText="1"/>
      <protection locked="0"/>
    </xf>
    <xf numFmtId="164" fontId="4" fillId="27" borderId="25" xfId="59" applyNumberFormat="1" applyFont="1" applyFill="1" applyBorder="1" applyProtection="1">
      <alignment/>
      <protection locked="0"/>
    </xf>
    <xf numFmtId="164" fontId="4" fillId="27" borderId="25" xfId="56" applyNumberFormat="1" applyFont="1" applyFill="1" applyBorder="1" applyAlignment="1" applyProtection="1">
      <alignment vertical="center"/>
      <protection locked="0"/>
    </xf>
    <xf numFmtId="164" fontId="4" fillId="27" borderId="25" xfId="58" applyNumberFormat="1" applyFont="1" applyFill="1" applyBorder="1" applyAlignment="1" applyProtection="1">
      <alignment vertical="center" wrapText="1"/>
      <protection locked="0"/>
    </xf>
    <xf numFmtId="164" fontId="11" fillId="27" borderId="25" xfId="58" applyNumberFormat="1" applyFont="1" applyFill="1" applyBorder="1" applyAlignment="1" applyProtection="1">
      <alignment vertical="center" wrapText="1"/>
      <protection locked="0"/>
    </xf>
    <xf numFmtId="164" fontId="4" fillId="27" borderId="25" xfId="56" applyNumberFormat="1" applyFont="1" applyFill="1" applyBorder="1" applyAlignment="1" applyProtection="1">
      <alignment vertical="center" wrapText="1"/>
      <protection locked="0"/>
    </xf>
    <xf numFmtId="164" fontId="4" fillId="27" borderId="25" xfId="59" applyNumberFormat="1" applyFont="1" applyFill="1" applyBorder="1" applyAlignment="1" applyProtection="1">
      <alignment vertical="center" wrapText="1"/>
      <protection locked="0"/>
    </xf>
    <xf numFmtId="164" fontId="11" fillId="27" borderId="25" xfId="59" applyNumberFormat="1" applyFont="1" applyFill="1" applyBorder="1" applyProtection="1">
      <alignment/>
      <protection locked="0"/>
    </xf>
    <xf numFmtId="164" fontId="4" fillId="27" borderId="62" xfId="59" applyNumberFormat="1" applyFont="1" applyFill="1" applyBorder="1" applyProtection="1">
      <alignment/>
      <protection locked="0"/>
    </xf>
    <xf numFmtId="164" fontId="4" fillId="27" borderId="63" xfId="59" applyNumberFormat="1" applyFont="1" applyFill="1" applyBorder="1" applyProtection="1">
      <alignment/>
      <protection locked="0"/>
    </xf>
    <xf numFmtId="164" fontId="4" fillId="27" borderId="64" xfId="59" applyNumberFormat="1" applyFont="1" applyFill="1" applyBorder="1" applyProtection="1">
      <alignment/>
      <protection locked="0"/>
    </xf>
    <xf numFmtId="164" fontId="4" fillId="27" borderId="65" xfId="59" applyNumberFormat="1" applyFont="1" applyFill="1" applyBorder="1" applyProtection="1">
      <alignment/>
      <protection locked="0"/>
    </xf>
    <xf numFmtId="0" fontId="4" fillId="27" borderId="25" xfId="0" applyFont="1" applyFill="1" applyBorder="1" applyAlignment="1" applyProtection="1" quotePrefix="1">
      <alignment horizontal="left" vertical="center" wrapText="1" indent="1"/>
      <protection locked="0"/>
    </xf>
    <xf numFmtId="166" fontId="4" fillId="27" borderId="25" xfId="0" applyNumberFormat="1" applyFont="1" applyFill="1" applyBorder="1" applyAlignment="1" applyProtection="1">
      <alignment horizontal="left" vertical="center" indent="1"/>
      <protection locked="0"/>
    </xf>
    <xf numFmtId="49" fontId="4" fillId="27" borderId="25" xfId="0" applyNumberFormat="1" applyFont="1" applyFill="1" applyBorder="1" applyAlignment="1" applyProtection="1" quotePrefix="1">
      <alignment horizontal="left" vertical="center" wrapText="1" indent="1"/>
      <protection locked="0"/>
    </xf>
    <xf numFmtId="0" fontId="4" fillId="0" borderId="32" xfId="0" applyFont="1" applyBorder="1" applyAlignment="1" applyProtection="1">
      <alignment vertical="center"/>
      <protection locked="0"/>
    </xf>
    <xf numFmtId="0" fontId="4" fillId="34" borderId="0" xfId="56" applyFont="1" applyFill="1" applyAlignment="1" applyProtection="1">
      <alignment vertical="center"/>
      <protection/>
    </xf>
    <xf numFmtId="0" fontId="5" fillId="34" borderId="0" xfId="57" applyFont="1" applyFill="1" applyAlignment="1" applyProtection="1">
      <alignment horizontal="left" vertical="center"/>
      <protection/>
    </xf>
    <xf numFmtId="0" fontId="4" fillId="34" borderId="0" xfId="57" applyFont="1" applyFill="1" applyAlignment="1" applyProtection="1">
      <alignment horizontal="left"/>
      <protection/>
    </xf>
    <xf numFmtId="0" fontId="4" fillId="34" borderId="0" xfId="57" applyFont="1" applyFill="1" applyAlignment="1" applyProtection="1">
      <alignment vertical="center" wrapText="1"/>
      <protection/>
    </xf>
    <xf numFmtId="0" fontId="4" fillId="34" borderId="0" xfId="57" applyFont="1" applyFill="1" applyBorder="1" applyAlignment="1" applyProtection="1">
      <alignment vertical="center" wrapText="1"/>
      <protection/>
    </xf>
    <xf numFmtId="0" fontId="4" fillId="34" borderId="0" xfId="57" applyFont="1" applyFill="1" applyProtection="1">
      <alignment/>
      <protection/>
    </xf>
    <xf numFmtId="0" fontId="4" fillId="34" borderId="0" xfId="57" applyFont="1" applyFill="1" applyBorder="1" applyProtection="1">
      <alignment/>
      <protection/>
    </xf>
    <xf numFmtId="0" fontId="4" fillId="34" borderId="0" xfId="58" applyFont="1" applyFill="1" applyBorder="1" applyAlignment="1" applyProtection="1">
      <alignment vertical="center" wrapText="1"/>
      <protection/>
    </xf>
    <xf numFmtId="0" fontId="4" fillId="34" borderId="0" xfId="58" applyFont="1" applyFill="1" applyAlignment="1" applyProtection="1">
      <alignment vertical="center" wrapText="1"/>
      <protection/>
    </xf>
    <xf numFmtId="0" fontId="5" fillId="34" borderId="0" xfId="56" applyFont="1" applyFill="1" applyBorder="1" applyAlignment="1" applyProtection="1">
      <alignment horizontal="center" vertical="center" wrapText="1"/>
      <protection/>
    </xf>
    <xf numFmtId="0" fontId="5" fillId="34" borderId="0" xfId="56" applyFont="1" applyFill="1" applyAlignment="1" applyProtection="1">
      <alignment horizontal="center" vertical="center" wrapText="1"/>
      <protection/>
    </xf>
    <xf numFmtId="0" fontId="4" fillId="34" borderId="0" xfId="56" applyFont="1" applyFill="1" applyAlignment="1" applyProtection="1">
      <alignment vertical="center" wrapText="1"/>
      <protection/>
    </xf>
    <xf numFmtId="0" fontId="4" fillId="34" borderId="0" xfId="56" applyFont="1" applyFill="1" applyBorder="1" applyAlignment="1" applyProtection="1">
      <alignment vertical="center"/>
      <protection/>
    </xf>
    <xf numFmtId="0" fontId="4" fillId="34" borderId="0" xfId="59" applyFont="1" applyFill="1" applyBorder="1" applyAlignment="1" applyProtection="1">
      <alignment vertical="center" wrapText="1"/>
      <protection/>
    </xf>
    <xf numFmtId="0" fontId="4" fillId="34" borderId="0" xfId="59" applyFont="1" applyFill="1" applyAlignment="1" applyProtection="1">
      <alignment vertical="center" wrapText="1"/>
      <protection/>
    </xf>
    <xf numFmtId="0" fontId="4" fillId="34" borderId="0" xfId="59" applyFont="1" applyFill="1" applyBorder="1" applyAlignment="1" applyProtection="1">
      <alignment horizontal="left" wrapText="1"/>
      <protection/>
    </xf>
    <xf numFmtId="0" fontId="4" fillId="34" borderId="0" xfId="59" applyFont="1" applyFill="1" applyBorder="1" applyAlignment="1" applyProtection="1">
      <alignment wrapText="1"/>
      <protection/>
    </xf>
    <xf numFmtId="0" fontId="4" fillId="34" borderId="0" xfId="56" applyFont="1" applyFill="1" applyBorder="1" applyProtection="1">
      <alignment/>
      <protection/>
    </xf>
    <xf numFmtId="0" fontId="4" fillId="34" borderId="0" xfId="62" applyFont="1" applyFill="1" applyAlignment="1" applyProtection="1">
      <alignment vertical="center" wrapText="1"/>
      <protection/>
    </xf>
    <xf numFmtId="0" fontId="4" fillId="34" borderId="0" xfId="56" applyFont="1" applyFill="1" applyAlignment="1" applyProtection="1">
      <alignment horizontal="right"/>
      <protection/>
    </xf>
    <xf numFmtId="0" fontId="4" fillId="34" borderId="0" xfId="56" applyFont="1" applyFill="1" applyAlignment="1" applyProtection="1">
      <alignment wrapText="1"/>
      <protection/>
    </xf>
    <xf numFmtId="0" fontId="4" fillId="33" borderId="35" xfId="0" applyFont="1" applyFill="1" applyBorder="1" applyAlignment="1" applyProtection="1">
      <alignment vertical="center"/>
      <protection/>
    </xf>
    <xf numFmtId="0" fontId="4" fillId="33" borderId="37"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vertical="center" wrapText="1"/>
      <protection/>
    </xf>
    <xf numFmtId="0" fontId="5" fillId="33" borderId="0" xfId="0" applyFont="1" applyFill="1" applyBorder="1" applyAlignment="1" applyProtection="1">
      <alignment vertical="center"/>
      <protection/>
    </xf>
    <xf numFmtId="0" fontId="4" fillId="33" borderId="35" xfId="56" applyFont="1" applyFill="1" applyBorder="1" applyProtection="1">
      <alignment/>
      <protection/>
    </xf>
    <xf numFmtId="0" fontId="4" fillId="33" borderId="37" xfId="56" applyFont="1" applyFill="1" applyBorder="1" applyAlignment="1" applyProtection="1">
      <alignment horizontal="center"/>
      <protection/>
    </xf>
    <xf numFmtId="0" fontId="11" fillId="33" borderId="0" xfId="60" applyFont="1" applyFill="1" applyBorder="1" applyAlignment="1" applyProtection="1">
      <alignment horizontal="left" vertical="center" wrapText="1"/>
      <protection/>
    </xf>
    <xf numFmtId="49" fontId="0" fillId="33" borderId="32" xfId="0" applyNumberFormat="1" applyFill="1" applyBorder="1" applyAlignment="1">
      <alignment/>
    </xf>
    <xf numFmtId="49" fontId="0" fillId="33" borderId="33" xfId="0" applyNumberFormat="1" applyFill="1" applyBorder="1" applyAlignment="1">
      <alignment/>
    </xf>
    <xf numFmtId="49" fontId="0" fillId="33" borderId="34" xfId="0" applyNumberFormat="1" applyFill="1" applyBorder="1" applyAlignment="1">
      <alignment/>
    </xf>
    <xf numFmtId="49" fontId="0" fillId="0" borderId="0" xfId="0" applyNumberFormat="1" applyAlignment="1">
      <alignment/>
    </xf>
    <xf numFmtId="49" fontId="0" fillId="33" borderId="35" xfId="0" applyNumberFormat="1" applyFill="1" applyBorder="1" applyAlignment="1">
      <alignment/>
    </xf>
    <xf numFmtId="49" fontId="0" fillId="33" borderId="37" xfId="0" applyNumberFormat="1" applyFill="1" applyBorder="1" applyAlignment="1">
      <alignment/>
    </xf>
    <xf numFmtId="49" fontId="0" fillId="33" borderId="0" xfId="0" applyNumberFormat="1" applyFill="1" applyBorder="1" applyAlignment="1">
      <alignment/>
    </xf>
    <xf numFmtId="49" fontId="62" fillId="35" borderId="0" xfId="0" applyNumberFormat="1" applyFont="1" applyFill="1" applyBorder="1" applyAlignment="1" applyProtection="1">
      <alignment vertical="center"/>
      <protection/>
    </xf>
    <xf numFmtId="49" fontId="62" fillId="35" borderId="0" xfId="0" applyNumberFormat="1" applyFont="1" applyFill="1" applyBorder="1" applyAlignment="1">
      <alignment/>
    </xf>
    <xf numFmtId="49" fontId="63" fillId="35" borderId="0" xfId="0" applyNumberFormat="1" applyFont="1" applyFill="1" applyBorder="1" applyAlignment="1">
      <alignment/>
    </xf>
    <xf numFmtId="49" fontId="63" fillId="33" borderId="0" xfId="0" applyNumberFormat="1" applyFont="1" applyFill="1" applyBorder="1" applyAlignment="1">
      <alignment/>
    </xf>
    <xf numFmtId="49" fontId="13" fillId="33" borderId="0" xfId="0" applyNumberFormat="1" applyFont="1" applyFill="1" applyBorder="1" applyAlignment="1" applyProtection="1">
      <alignment vertical="center"/>
      <protection/>
    </xf>
    <xf numFmtId="49" fontId="4" fillId="33" borderId="0" xfId="0" applyNumberFormat="1" applyFont="1" applyFill="1" applyBorder="1" applyAlignment="1" applyProtection="1">
      <alignment vertical="center"/>
      <protection/>
    </xf>
    <xf numFmtId="49" fontId="45" fillId="33" borderId="0" xfId="0" applyNumberFormat="1" applyFont="1" applyFill="1" applyBorder="1" applyAlignment="1">
      <alignment/>
    </xf>
    <xf numFmtId="49" fontId="4" fillId="33" borderId="0" xfId="0" applyNumberFormat="1" applyFont="1" applyFill="1" applyBorder="1" applyAlignment="1" applyProtection="1">
      <alignment vertical="center" wrapText="1"/>
      <protection/>
    </xf>
    <xf numFmtId="49" fontId="45" fillId="33" borderId="0" xfId="0" applyNumberFormat="1" applyFont="1" applyFill="1" applyBorder="1" applyAlignment="1" quotePrefix="1">
      <alignment/>
    </xf>
    <xf numFmtId="49" fontId="4" fillId="33" borderId="0" xfId="0" applyNumberFormat="1" applyFont="1" applyFill="1" applyBorder="1" applyAlignment="1" applyProtection="1">
      <alignment horizontal="left" vertical="center" indent="2"/>
      <protection/>
    </xf>
    <xf numFmtId="49" fontId="16" fillId="33" borderId="0" xfId="0" applyNumberFormat="1" applyFont="1" applyFill="1" applyBorder="1" applyAlignment="1" applyProtection="1">
      <alignment vertical="center" wrapText="1"/>
      <protection/>
    </xf>
    <xf numFmtId="49" fontId="0" fillId="0" borderId="39" xfId="0" applyNumberFormat="1" applyBorder="1" applyAlignment="1">
      <alignment/>
    </xf>
    <xf numFmtId="49" fontId="0" fillId="33" borderId="39" xfId="0" applyNumberFormat="1" applyFill="1" applyBorder="1" applyAlignment="1">
      <alignment/>
    </xf>
    <xf numFmtId="49" fontId="0" fillId="33" borderId="40" xfId="0" applyNumberFormat="1" applyFill="1" applyBorder="1" applyAlignment="1">
      <alignment/>
    </xf>
    <xf numFmtId="0" fontId="0" fillId="33" borderId="34" xfId="0" applyFill="1" applyBorder="1" applyAlignment="1">
      <alignment/>
    </xf>
    <xf numFmtId="0" fontId="0" fillId="33" borderId="37" xfId="0" applyFill="1" applyBorder="1" applyAlignment="1">
      <alignment/>
    </xf>
    <xf numFmtId="0" fontId="45" fillId="33" borderId="39" xfId="0" applyFont="1" applyFill="1" applyBorder="1" applyAlignment="1">
      <alignment/>
    </xf>
    <xf numFmtId="0" fontId="0" fillId="33" borderId="40" xfId="0" applyFill="1" applyBorder="1" applyAlignment="1">
      <alignment/>
    </xf>
    <xf numFmtId="49" fontId="0" fillId="0" borderId="0" xfId="0" applyNumberFormat="1" applyBorder="1" applyAlignment="1">
      <alignment/>
    </xf>
    <xf numFmtId="49" fontId="0" fillId="0" borderId="33" xfId="0" applyNumberFormat="1" applyBorder="1" applyAlignment="1">
      <alignment/>
    </xf>
    <xf numFmtId="0" fontId="4" fillId="33" borderId="66" xfId="56" applyFont="1" applyFill="1" applyBorder="1" applyAlignment="1" applyProtection="1">
      <alignment horizontal="left" wrapText="1" indent="1"/>
      <protection/>
    </xf>
    <xf numFmtId="0" fontId="4" fillId="33" borderId="67" xfId="56" applyFont="1" applyFill="1" applyBorder="1" applyAlignment="1" applyProtection="1">
      <alignment horizontal="left" wrapText="1" indent="1"/>
      <protection/>
    </xf>
    <xf numFmtId="0" fontId="4" fillId="27" borderId="25" xfId="0" applyFont="1" applyFill="1" applyBorder="1" applyAlignment="1" applyProtection="1">
      <alignment horizontal="left" vertical="center" indent="1"/>
      <protection locked="0"/>
    </xf>
    <xf numFmtId="0" fontId="5" fillId="33" borderId="0" xfId="0" applyFont="1" applyFill="1" applyBorder="1" applyAlignment="1" applyProtection="1">
      <alignment horizontal="center"/>
      <protection/>
    </xf>
    <xf numFmtId="0" fontId="42" fillId="0" borderId="0" xfId="0" applyFont="1" applyAlignment="1" applyProtection="1">
      <alignment/>
      <protection/>
    </xf>
    <xf numFmtId="0" fontId="4" fillId="0" borderId="0" xfId="51" applyFont="1" applyFill="1" applyProtection="1" quotePrefix="1">
      <alignment/>
      <protection/>
    </xf>
    <xf numFmtId="0" fontId="8" fillId="33" borderId="53" xfId="51" applyFont="1" applyFill="1" applyBorder="1" applyAlignment="1" applyProtection="1">
      <alignment horizontal="left" vertical="center"/>
      <protection/>
    </xf>
    <xf numFmtId="0" fontId="3" fillId="33" borderId="68" xfId="0" applyFont="1" applyFill="1" applyBorder="1" applyAlignment="1" applyProtection="1">
      <alignment vertical="center"/>
      <protection/>
    </xf>
    <xf numFmtId="0" fontId="3" fillId="33" borderId="69" xfId="0" applyFont="1" applyFill="1" applyBorder="1" applyAlignment="1" applyProtection="1">
      <alignment vertical="center"/>
      <protection/>
    </xf>
    <xf numFmtId="3" fontId="3" fillId="33" borderId="69" xfId="0" applyNumberFormat="1" applyFont="1" applyFill="1" applyBorder="1" applyAlignment="1" applyProtection="1">
      <alignment vertical="center" wrapText="1"/>
      <protection/>
    </xf>
    <xf numFmtId="49" fontId="3" fillId="33" borderId="69" xfId="0" applyNumberFormat="1" applyFont="1" applyFill="1" applyBorder="1" applyAlignment="1" applyProtection="1">
      <alignment vertical="center" wrapText="1"/>
      <protection/>
    </xf>
    <xf numFmtId="0" fontId="3" fillId="33" borderId="69" xfId="0" applyFont="1" applyFill="1" applyBorder="1" applyAlignment="1" applyProtection="1">
      <alignment vertical="center" wrapText="1"/>
      <protection/>
    </xf>
    <xf numFmtId="14" fontId="3" fillId="33" borderId="69" xfId="0" applyNumberFormat="1" applyFont="1" applyFill="1" applyBorder="1" applyAlignment="1" applyProtection="1">
      <alignment vertical="center" wrapText="1"/>
      <protection/>
    </xf>
    <xf numFmtId="0" fontId="3" fillId="27" borderId="70" xfId="0" applyFont="1" applyFill="1" applyBorder="1" applyAlignment="1" applyProtection="1">
      <alignment vertical="center"/>
      <protection locked="0"/>
    </xf>
    <xf numFmtId="0" fontId="3" fillId="27" borderId="71" xfId="0" applyFont="1" applyFill="1" applyBorder="1" applyAlignment="1" applyProtection="1">
      <alignment vertical="center"/>
      <protection locked="0"/>
    </xf>
    <xf numFmtId="49" fontId="3" fillId="27" borderId="71" xfId="0" applyNumberFormat="1" applyFont="1" applyFill="1" applyBorder="1" applyAlignment="1" applyProtection="1">
      <alignment horizontal="center" vertical="center" wrapText="1"/>
      <protection locked="0"/>
    </xf>
    <xf numFmtId="0" fontId="3" fillId="27" borderId="71" xfId="0" applyFont="1" applyFill="1" applyBorder="1" applyAlignment="1" applyProtection="1">
      <alignment vertical="center" wrapText="1"/>
      <protection locked="0"/>
    </xf>
    <xf numFmtId="14" fontId="3" fillId="27" borderId="71" xfId="0" applyNumberFormat="1" applyFont="1" applyFill="1" applyBorder="1" applyAlignment="1" applyProtection="1">
      <alignment vertical="center" wrapText="1"/>
      <protection locked="0"/>
    </xf>
    <xf numFmtId="3" fontId="3" fillId="27" borderId="71" xfId="0" applyNumberFormat="1" applyFont="1" applyFill="1" applyBorder="1" applyAlignment="1" applyProtection="1">
      <alignment vertical="center" wrapText="1"/>
      <protection locked="0"/>
    </xf>
    <xf numFmtId="3" fontId="3" fillId="27" borderId="72" xfId="0" applyNumberFormat="1" applyFont="1" applyFill="1" applyBorder="1" applyAlignment="1" applyProtection="1">
      <alignment vertical="center"/>
      <protection locked="0"/>
    </xf>
    <xf numFmtId="3" fontId="3" fillId="33" borderId="73" xfId="0" applyNumberFormat="1" applyFont="1" applyFill="1" applyBorder="1" applyAlignment="1" applyProtection="1">
      <alignment vertical="center"/>
      <protection/>
    </xf>
    <xf numFmtId="49" fontId="4" fillId="33" borderId="35" xfId="0" applyNumberFormat="1" applyFont="1" applyFill="1" applyBorder="1" applyAlignment="1" applyProtection="1">
      <alignment vertical="center" wrapText="1"/>
      <protection/>
    </xf>
    <xf numFmtId="49" fontId="0" fillId="33" borderId="38" xfId="0" applyNumberFormat="1" applyFill="1" applyBorder="1" applyAlignment="1">
      <alignment/>
    </xf>
    <xf numFmtId="0" fontId="0" fillId="33" borderId="32" xfId="0" applyFill="1" applyBorder="1" applyAlignment="1">
      <alignment/>
    </xf>
    <xf numFmtId="0" fontId="45" fillId="33" borderId="33" xfId="0" applyFont="1" applyFill="1" applyBorder="1" applyAlignment="1">
      <alignment/>
    </xf>
    <xf numFmtId="0" fontId="0" fillId="33" borderId="33" xfId="0" applyFill="1" applyBorder="1" applyAlignment="1">
      <alignment/>
    </xf>
    <xf numFmtId="0" fontId="0" fillId="33" borderId="35" xfId="0" applyFill="1" applyBorder="1" applyAlignment="1">
      <alignment/>
    </xf>
    <xf numFmtId="0" fontId="45" fillId="33" borderId="0" xfId="0" applyFont="1" applyFill="1" applyBorder="1" applyAlignment="1">
      <alignment/>
    </xf>
    <xf numFmtId="0" fontId="0" fillId="33" borderId="0" xfId="0" applyFill="1" applyBorder="1" applyAlignment="1">
      <alignment/>
    </xf>
    <xf numFmtId="0" fontId="61" fillId="35" borderId="0" xfId="0" applyFont="1" applyFill="1" applyBorder="1" applyAlignment="1">
      <alignment horizontal="center" vertical="center"/>
    </xf>
    <xf numFmtId="0" fontId="45" fillId="33" borderId="0" xfId="0" applyFont="1" applyFill="1" applyBorder="1" applyAlignment="1">
      <alignment vertical="center"/>
    </xf>
    <xf numFmtId="0" fontId="45" fillId="33" borderId="0" xfId="0" applyFont="1" applyFill="1" applyBorder="1" applyAlignment="1" quotePrefix="1">
      <alignment/>
    </xf>
    <xf numFmtId="0" fontId="0" fillId="33" borderId="38" xfId="0" applyFill="1" applyBorder="1" applyAlignment="1">
      <alignment/>
    </xf>
    <xf numFmtId="0" fontId="5" fillId="33" borderId="0" xfId="56" applyFont="1" applyFill="1" applyBorder="1" applyAlignment="1" applyProtection="1">
      <alignment horizontal="left" wrapText="1"/>
      <protection/>
    </xf>
    <xf numFmtId="164" fontId="4" fillId="27" borderId="25" xfId="59" applyNumberFormat="1" applyFont="1" applyFill="1" applyBorder="1" applyAlignment="1" applyProtection="1">
      <alignment vertical="center"/>
      <protection locked="0"/>
    </xf>
    <xf numFmtId="10" fontId="8" fillId="33" borderId="54" xfId="63" applyNumberFormat="1" applyFont="1" applyFill="1" applyBorder="1" applyAlignment="1" applyProtection="1">
      <alignment vertical="center"/>
      <protection/>
    </xf>
    <xf numFmtId="0" fontId="3" fillId="27" borderId="17" xfId="0" applyFont="1" applyFill="1" applyBorder="1" applyAlignment="1" applyProtection="1">
      <alignment vertical="center"/>
      <protection locked="0"/>
    </xf>
    <xf numFmtId="0" fontId="3" fillId="27" borderId="23" xfId="0" applyFont="1" applyFill="1" applyBorder="1" applyAlignment="1" applyProtection="1">
      <alignment vertical="center"/>
      <protection locked="0"/>
    </xf>
    <xf numFmtId="49" fontId="3" fillId="27" borderId="23" xfId="0" applyNumberFormat="1" applyFont="1" applyFill="1" applyBorder="1" applyAlignment="1" applyProtection="1">
      <alignment horizontal="center" vertical="center" wrapText="1"/>
      <protection locked="0"/>
    </xf>
    <xf numFmtId="0" fontId="3" fillId="27" borderId="23" xfId="0" applyFont="1" applyFill="1" applyBorder="1" applyAlignment="1" applyProtection="1">
      <alignment vertical="center" wrapText="1"/>
      <protection locked="0"/>
    </xf>
    <xf numFmtId="14" fontId="3" fillId="27" borderId="23" xfId="0" applyNumberFormat="1" applyFont="1" applyFill="1" applyBorder="1" applyAlignment="1" applyProtection="1">
      <alignment vertical="center" wrapText="1"/>
      <protection locked="0"/>
    </xf>
    <xf numFmtId="3" fontId="3" fillId="27" borderId="23" xfId="0" applyNumberFormat="1" applyFont="1" applyFill="1" applyBorder="1" applyAlignment="1" applyProtection="1">
      <alignment vertical="center" wrapText="1"/>
      <protection locked="0"/>
    </xf>
    <xf numFmtId="3" fontId="3" fillId="27" borderId="18" xfId="0" applyNumberFormat="1" applyFont="1" applyFill="1" applyBorder="1" applyAlignment="1" applyProtection="1">
      <alignment vertical="center"/>
      <protection locked="0"/>
    </xf>
    <xf numFmtId="0" fontId="3" fillId="33" borderId="46" xfId="0" applyFont="1" applyFill="1" applyBorder="1" applyAlignment="1" applyProtection="1">
      <alignment horizontal="center" vertical="center" wrapText="1"/>
      <protection/>
    </xf>
    <xf numFmtId="0" fontId="3" fillId="33" borderId="74" xfId="0" applyFont="1" applyFill="1" applyBorder="1" applyAlignment="1" applyProtection="1">
      <alignment horizontal="center" vertical="center"/>
      <protection/>
    </xf>
    <xf numFmtId="0" fontId="3" fillId="33" borderId="75" xfId="0" applyFont="1" applyFill="1" applyBorder="1" applyAlignment="1" applyProtection="1">
      <alignment horizontal="center" vertical="center" wrapText="1"/>
      <protection/>
    </xf>
    <xf numFmtId="0" fontId="3" fillId="33" borderId="76" xfId="0" applyFont="1" applyFill="1" applyBorder="1" applyAlignment="1" applyProtection="1">
      <alignment horizontal="center" vertical="center" wrapText="1"/>
      <protection/>
    </xf>
    <xf numFmtId="0" fontId="3" fillId="33" borderId="47" xfId="0" applyFont="1" applyFill="1" applyBorder="1" applyAlignment="1" applyProtection="1">
      <alignment horizontal="center" vertical="center" wrapText="1"/>
      <protection/>
    </xf>
    <xf numFmtId="0" fontId="42" fillId="33" borderId="0" xfId="0" applyFont="1" applyFill="1" applyAlignment="1">
      <alignment/>
    </xf>
    <xf numFmtId="0" fontId="42" fillId="33" borderId="37" xfId="0" applyFont="1" applyFill="1" applyBorder="1" applyAlignment="1">
      <alignment/>
    </xf>
    <xf numFmtId="0" fontId="42" fillId="0" borderId="0" xfId="0" applyFont="1" applyAlignment="1">
      <alignment/>
    </xf>
    <xf numFmtId="0" fontId="5" fillId="33" borderId="0" xfId="0" applyFont="1" applyFill="1" applyBorder="1" applyAlignment="1">
      <alignment vertical="center"/>
    </xf>
    <xf numFmtId="0" fontId="3" fillId="27" borderId="17" xfId="0" applyFont="1" applyFill="1" applyBorder="1" applyAlignment="1" applyProtection="1" quotePrefix="1">
      <alignment vertical="center"/>
      <protection locked="0"/>
    </xf>
    <xf numFmtId="0" fontId="3" fillId="27" borderId="77" xfId="0" applyFont="1" applyFill="1" applyBorder="1" applyAlignment="1" applyProtection="1">
      <alignment vertical="center"/>
      <protection locked="0"/>
    </xf>
    <xf numFmtId="49" fontId="3" fillId="27" borderId="23" xfId="0" applyNumberFormat="1" applyFont="1" applyFill="1" applyBorder="1" applyAlignment="1" applyProtection="1">
      <alignment vertical="center" wrapText="1"/>
      <protection locked="0"/>
    </xf>
    <xf numFmtId="0" fontId="3" fillId="27" borderId="23" xfId="0" applyNumberFormat="1" applyFont="1" applyFill="1" applyBorder="1" applyAlignment="1" applyProtection="1">
      <alignment vertical="center" wrapText="1"/>
      <protection locked="0"/>
    </xf>
    <xf numFmtId="3" fontId="3" fillId="27" borderId="18" xfId="0" applyNumberFormat="1" applyFont="1" applyFill="1" applyBorder="1" applyAlignment="1" applyProtection="1">
      <alignment vertical="center" wrapText="1"/>
      <protection locked="0"/>
    </xf>
    <xf numFmtId="0" fontId="3" fillId="33" borderId="78" xfId="0" applyFont="1" applyFill="1" applyBorder="1" applyAlignment="1" applyProtection="1">
      <alignment vertical="center"/>
      <protection/>
    </xf>
    <xf numFmtId="3" fontId="3" fillId="33" borderId="73" xfId="0" applyNumberFormat="1" applyFont="1" applyFill="1" applyBorder="1" applyAlignment="1" applyProtection="1">
      <alignment vertical="center" wrapText="1"/>
      <protection/>
    </xf>
    <xf numFmtId="0" fontId="42" fillId="33" borderId="39" xfId="0" applyFont="1" applyFill="1" applyBorder="1" applyAlignment="1">
      <alignment/>
    </xf>
    <xf numFmtId="0" fontId="42" fillId="33" borderId="40" xfId="0" applyFont="1" applyFill="1" applyBorder="1" applyAlignment="1">
      <alignment/>
    </xf>
    <xf numFmtId="164" fontId="4" fillId="33" borderId="25" xfId="59" applyNumberFormat="1" applyFont="1" applyFill="1" applyBorder="1" applyProtection="1">
      <alignment/>
      <protection/>
    </xf>
    <xf numFmtId="0" fontId="4" fillId="36" borderId="0" xfId="0" applyFont="1" applyFill="1" applyAlignment="1">
      <alignment/>
    </xf>
    <xf numFmtId="172" fontId="4" fillId="36" borderId="0" xfId="47" applyNumberFormat="1" applyFont="1" applyFill="1" applyAlignment="1">
      <alignment/>
    </xf>
    <xf numFmtId="0" fontId="4" fillId="36" borderId="0" xfId="66" applyFont="1" applyFill="1" applyBorder="1" applyAlignment="1">
      <alignment vertical="center"/>
      <protection/>
    </xf>
    <xf numFmtId="172" fontId="4" fillId="36" borderId="0" xfId="47" applyNumberFormat="1" applyFont="1" applyFill="1" applyBorder="1" applyAlignment="1">
      <alignment vertical="center"/>
    </xf>
    <xf numFmtId="0" fontId="4" fillId="36" borderId="0" xfId="0" applyFont="1" applyFill="1" applyAlignment="1">
      <alignment horizontal="center" vertical="center"/>
    </xf>
    <xf numFmtId="0" fontId="4" fillId="0" borderId="79" xfId="0" applyFont="1" applyBorder="1" applyAlignment="1">
      <alignment horizontal="center" vertical="center"/>
    </xf>
    <xf numFmtId="0" fontId="4" fillId="36" borderId="0" xfId="0" applyFont="1" applyFill="1" applyBorder="1" applyAlignment="1">
      <alignment/>
    </xf>
    <xf numFmtId="172" fontId="5" fillId="0" borderId="46" xfId="47" applyNumberFormat="1" applyFont="1" applyBorder="1" applyAlignment="1">
      <alignment horizontal="center" vertical="center"/>
    </xf>
    <xf numFmtId="172" fontId="5" fillId="35" borderId="75" xfId="47" applyNumberFormat="1" applyFont="1" applyFill="1" applyBorder="1" applyAlignment="1">
      <alignment vertical="center"/>
    </xf>
    <xf numFmtId="172" fontId="5" fillId="0" borderId="75" xfId="47" applyNumberFormat="1" applyFont="1" applyBorder="1" applyAlignment="1">
      <alignment vertical="center"/>
    </xf>
    <xf numFmtId="172" fontId="5" fillId="0" borderId="47" xfId="47" applyNumberFormat="1" applyFont="1" applyBorder="1" applyAlignment="1">
      <alignment vertical="center"/>
    </xf>
    <xf numFmtId="0" fontId="4" fillId="0" borderId="0" xfId="0" applyFont="1" applyAlignment="1" quotePrefix="1">
      <alignment/>
    </xf>
    <xf numFmtId="0" fontId="4" fillId="0" borderId="31" xfId="0" applyFont="1" applyBorder="1" applyAlignment="1">
      <alignment horizontal="center" vertical="center" wrapText="1"/>
    </xf>
    <xf numFmtId="9" fontId="4" fillId="0" borderId="80" xfId="63" applyFont="1" applyBorder="1" applyAlignment="1">
      <alignment/>
    </xf>
    <xf numFmtId="9" fontId="4" fillId="0" borderId="25" xfId="63" applyFont="1" applyBorder="1" applyAlignment="1">
      <alignment/>
    </xf>
    <xf numFmtId="9" fontId="4" fillId="0" borderId="31" xfId="63" applyFont="1" applyBorder="1" applyAlignment="1">
      <alignment/>
    </xf>
    <xf numFmtId="9" fontId="4" fillId="0" borderId="75" xfId="63" applyFont="1" applyBorder="1" applyAlignment="1">
      <alignment/>
    </xf>
    <xf numFmtId="0" fontId="4" fillId="36" borderId="81" xfId="0" applyFont="1" applyFill="1" applyBorder="1" applyAlignment="1">
      <alignment/>
    </xf>
    <xf numFmtId="9" fontId="4" fillId="0" borderId="24" xfId="63" applyFont="1" applyBorder="1" applyAlignment="1">
      <alignment/>
    </xf>
    <xf numFmtId="0" fontId="3" fillId="33" borderId="0" xfId="0" applyFont="1" applyFill="1" applyBorder="1" applyAlignment="1">
      <alignment/>
    </xf>
    <xf numFmtId="49" fontId="4" fillId="33" borderId="0" xfId="0" applyNumberFormat="1" applyFont="1" applyFill="1" applyBorder="1" applyAlignment="1" applyProtection="1">
      <alignment horizontal="left" vertical="center" wrapText="1"/>
      <protection/>
    </xf>
    <xf numFmtId="49" fontId="45" fillId="33" borderId="0" xfId="0" applyNumberFormat="1" applyFont="1" applyFill="1" applyBorder="1" applyAlignment="1" quotePrefix="1">
      <alignment horizontal="left" wrapText="1"/>
    </xf>
    <xf numFmtId="49" fontId="45" fillId="33" borderId="0" xfId="0" applyNumberFormat="1" applyFont="1" applyFill="1" applyBorder="1" applyAlignment="1" quotePrefix="1">
      <alignment horizontal="left" vertical="center" wrapText="1"/>
    </xf>
    <xf numFmtId="49" fontId="45" fillId="33" borderId="0" xfId="0" applyNumberFormat="1" applyFont="1" applyFill="1" applyBorder="1" applyAlignment="1">
      <alignment horizontal="left" wrapText="1"/>
    </xf>
    <xf numFmtId="49" fontId="4" fillId="33" borderId="0" xfId="0" applyNumberFormat="1" applyFont="1" applyFill="1" applyBorder="1" applyAlignment="1" applyProtection="1">
      <alignment horizontal="left" vertical="center" wrapText="1" indent="2"/>
      <protection/>
    </xf>
    <xf numFmtId="49" fontId="4" fillId="33" borderId="0" xfId="0" applyNumberFormat="1" applyFont="1" applyFill="1" applyBorder="1" applyAlignment="1">
      <alignment horizontal="left" wrapText="1"/>
    </xf>
    <xf numFmtId="49" fontId="4" fillId="33" borderId="0" xfId="0" applyNumberFormat="1" applyFont="1" applyFill="1" applyBorder="1" applyAlignment="1" applyProtection="1" quotePrefix="1">
      <alignment vertical="center"/>
      <protection/>
    </xf>
    <xf numFmtId="49" fontId="4" fillId="33" borderId="0" xfId="0" applyNumberFormat="1" applyFont="1" applyFill="1" applyBorder="1" applyAlignment="1">
      <alignment/>
    </xf>
    <xf numFmtId="49" fontId="13" fillId="33" borderId="0" xfId="0" applyNumberFormat="1" applyFont="1" applyFill="1" applyBorder="1" applyAlignment="1">
      <alignment/>
    </xf>
    <xf numFmtId="49" fontId="4" fillId="33" borderId="0" xfId="0" applyNumberFormat="1" applyFont="1" applyFill="1" applyBorder="1" applyAlignment="1">
      <alignment horizontal="left" wrapText="1"/>
    </xf>
    <xf numFmtId="49" fontId="4" fillId="33" borderId="0" xfId="0" applyNumberFormat="1" applyFont="1" applyFill="1" applyBorder="1" applyAlignment="1" applyProtection="1">
      <alignment horizontal="left" vertical="center" wrapText="1"/>
      <protection/>
    </xf>
    <xf numFmtId="49" fontId="16" fillId="33" borderId="0" xfId="0" applyNumberFormat="1" applyFont="1" applyFill="1" applyBorder="1" applyAlignment="1" applyProtection="1">
      <alignment horizontal="left" vertical="center" wrapText="1"/>
      <protection/>
    </xf>
    <xf numFmtId="49" fontId="45" fillId="33" borderId="0" xfId="0" applyNumberFormat="1" applyFont="1" applyFill="1" applyBorder="1" applyAlignment="1" quotePrefix="1">
      <alignment horizontal="left" wrapText="1"/>
    </xf>
    <xf numFmtId="49" fontId="4" fillId="33" borderId="0" xfId="0" applyNumberFormat="1" applyFont="1" applyFill="1" applyBorder="1" applyAlignment="1" quotePrefix="1">
      <alignment horizontal="left" vertical="center" wrapText="1"/>
    </xf>
    <xf numFmtId="49" fontId="4" fillId="33" borderId="0" xfId="0" applyNumberFormat="1" applyFont="1" applyFill="1" applyBorder="1" applyAlignment="1" applyProtection="1" quotePrefix="1">
      <alignment horizontal="left" vertical="center" wrapText="1"/>
      <protection/>
    </xf>
    <xf numFmtId="49" fontId="62" fillId="35" borderId="0" xfId="0" applyNumberFormat="1" applyFont="1" applyFill="1" applyBorder="1" applyAlignment="1" applyProtection="1">
      <alignment horizontal="left" vertical="center"/>
      <protection/>
    </xf>
    <xf numFmtId="0" fontId="61" fillId="35" borderId="0" xfId="0" applyFont="1" applyFill="1" applyBorder="1" applyAlignment="1" applyProtection="1">
      <alignment horizontal="left" vertical="center"/>
      <protection/>
    </xf>
    <xf numFmtId="0" fontId="45" fillId="33" borderId="0" xfId="0" applyFont="1" applyFill="1" applyBorder="1" applyAlignment="1" quotePrefix="1">
      <alignment horizontal="left" wrapText="1"/>
    </xf>
    <xf numFmtId="0" fontId="45" fillId="33" borderId="0" xfId="0" applyFont="1" applyFill="1" applyBorder="1" applyAlignment="1">
      <alignment horizontal="left" vertical="center" wrapText="1"/>
    </xf>
    <xf numFmtId="49" fontId="4" fillId="33" borderId="0" xfId="0" applyNumberFormat="1" applyFont="1" applyFill="1" applyBorder="1" applyAlignment="1" quotePrefix="1">
      <alignment horizontal="left" wrapText="1"/>
    </xf>
    <xf numFmtId="49" fontId="4" fillId="33" borderId="0" xfId="0" applyNumberFormat="1" applyFont="1" applyFill="1" applyBorder="1" applyAlignment="1" applyProtection="1">
      <alignment horizontal="left" vertical="center" wrapText="1" indent="2"/>
      <protection/>
    </xf>
    <xf numFmtId="0" fontId="64" fillId="35" borderId="0" xfId="0" applyFont="1" applyFill="1" applyBorder="1" applyAlignment="1" applyProtection="1">
      <alignment horizontal="center" vertical="center" wrapText="1"/>
      <protection/>
    </xf>
    <xf numFmtId="49" fontId="45" fillId="33" borderId="0" xfId="0" applyNumberFormat="1" applyFont="1" applyFill="1" applyBorder="1" applyAlignment="1">
      <alignment horizontal="left" wrapText="1"/>
    </xf>
    <xf numFmtId="49" fontId="64" fillId="35" borderId="0" xfId="0" applyNumberFormat="1" applyFont="1" applyFill="1" applyBorder="1" applyAlignment="1" applyProtection="1">
      <alignment horizontal="center" vertical="center" wrapText="1"/>
      <protection/>
    </xf>
    <xf numFmtId="0" fontId="64" fillId="35" borderId="82" xfId="0" applyFont="1" applyFill="1" applyBorder="1" applyAlignment="1" applyProtection="1">
      <alignment horizontal="center" vertical="center" wrapText="1"/>
      <protection/>
    </xf>
    <xf numFmtId="0" fontId="64" fillId="35" borderId="83" xfId="0" applyFont="1" applyFill="1" applyBorder="1" applyAlignment="1" applyProtection="1">
      <alignment horizontal="center" vertical="center" wrapText="1"/>
      <protection/>
    </xf>
    <xf numFmtId="0" fontId="4" fillId="27" borderId="25" xfId="0" applyFont="1" applyFill="1" applyBorder="1" applyAlignment="1" applyProtection="1">
      <alignment horizontal="left" vertical="center" indent="1"/>
      <protection locked="0"/>
    </xf>
    <xf numFmtId="0" fontId="5" fillId="33" borderId="0" xfId="0" applyFont="1" applyFill="1" applyBorder="1" applyAlignment="1" applyProtection="1">
      <alignment horizontal="left" vertical="center"/>
      <protection/>
    </xf>
    <xf numFmtId="0" fontId="5" fillId="33" borderId="84" xfId="0" applyFont="1" applyFill="1" applyBorder="1" applyAlignment="1" applyProtection="1">
      <alignment horizontal="left" vertical="center"/>
      <protection/>
    </xf>
    <xf numFmtId="14" fontId="4" fillId="27" borderId="82" xfId="0" applyNumberFormat="1" applyFont="1" applyFill="1" applyBorder="1" applyAlignment="1" applyProtection="1">
      <alignment horizontal="left" vertical="center" wrapText="1"/>
      <protection locked="0"/>
    </xf>
    <xf numFmtId="14" fontId="4" fillId="27" borderId="83" xfId="0" applyNumberFormat="1" applyFont="1" applyFill="1" applyBorder="1" applyAlignment="1" applyProtection="1">
      <alignment horizontal="left" vertical="center" wrapText="1"/>
      <protection locked="0"/>
    </xf>
    <xf numFmtId="14" fontId="4" fillId="27" borderId="85" xfId="0" applyNumberFormat="1" applyFont="1" applyFill="1" applyBorder="1" applyAlignment="1" applyProtection="1">
      <alignment horizontal="left" vertical="center" wrapText="1"/>
      <protection locked="0"/>
    </xf>
    <xf numFmtId="0" fontId="64" fillId="35" borderId="0" xfId="0" applyFont="1" applyFill="1" applyBorder="1" applyAlignment="1" applyProtection="1">
      <alignment horizontal="center" vertical="center"/>
      <protection/>
    </xf>
    <xf numFmtId="0" fontId="64" fillId="35" borderId="0" xfId="56" applyFont="1" applyFill="1" applyBorder="1" applyAlignment="1" applyProtection="1">
      <alignment horizontal="center" vertical="center" wrapText="1"/>
      <protection/>
    </xf>
    <xf numFmtId="0" fontId="9" fillId="33" borderId="0" xfId="61" applyFont="1" applyFill="1" applyBorder="1" applyAlignment="1" applyProtection="1">
      <alignment horizontal="left" vertical="center" wrapText="1"/>
      <protection/>
    </xf>
    <xf numFmtId="0" fontId="10" fillId="33" borderId="25" xfId="56" applyFont="1" applyFill="1" applyBorder="1" applyAlignment="1" applyProtection="1">
      <alignment horizontal="left" vertical="center" indent="1"/>
      <protection/>
    </xf>
    <xf numFmtId="0" fontId="4" fillId="33" borderId="25" xfId="56" applyFont="1" applyFill="1" applyBorder="1" applyAlignment="1" applyProtection="1">
      <alignment horizontal="left" vertical="center" indent="1"/>
      <protection/>
    </xf>
    <xf numFmtId="0" fontId="4" fillId="33" borderId="25" xfId="56" applyNumberFormat="1" applyFont="1" applyFill="1" applyBorder="1" applyAlignment="1" applyProtection="1">
      <alignment horizontal="left" vertical="center" indent="1"/>
      <protection/>
    </xf>
    <xf numFmtId="0" fontId="4" fillId="33" borderId="25" xfId="0" applyNumberFormat="1" applyFont="1" applyFill="1" applyBorder="1" applyAlignment="1" applyProtection="1">
      <alignment horizontal="left" indent="1"/>
      <protection/>
    </xf>
    <xf numFmtId="0" fontId="4" fillId="33" borderId="25" xfId="0" applyFont="1" applyFill="1" applyBorder="1" applyAlignment="1" applyProtection="1">
      <alignment horizontal="left" indent="1"/>
      <protection/>
    </xf>
    <xf numFmtId="0" fontId="5" fillId="33" borderId="0" xfId="0" applyFont="1" applyFill="1" applyBorder="1" applyAlignment="1" applyProtection="1">
      <alignment horizontal="center"/>
      <protection/>
    </xf>
    <xf numFmtId="0" fontId="5" fillId="33" borderId="0" xfId="51" applyFont="1" applyFill="1" applyBorder="1" applyAlignment="1" applyProtection="1">
      <alignment horizontal="center" wrapText="1"/>
      <protection/>
    </xf>
    <xf numFmtId="0" fontId="5" fillId="33" borderId="0" xfId="51" applyFont="1" applyFill="1" applyBorder="1" applyAlignment="1" applyProtection="1">
      <alignment horizontal="center"/>
      <protection/>
    </xf>
    <xf numFmtId="0" fontId="64" fillId="35" borderId="0" xfId="51" applyFont="1" applyFill="1" applyBorder="1" applyAlignment="1" applyProtection="1">
      <alignment horizontal="center" vertical="center"/>
      <protection/>
    </xf>
    <xf numFmtId="0" fontId="64" fillId="35" borderId="0" xfId="66" applyFont="1" applyFill="1" applyBorder="1" applyAlignment="1">
      <alignment horizontal="center" vertical="center"/>
      <protection/>
    </xf>
    <xf numFmtId="0" fontId="4" fillId="0" borderId="8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87"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8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88" xfId="66" applyFont="1" applyBorder="1" applyAlignment="1">
      <alignment horizontal="center" vertical="center" wrapText="1"/>
      <protection/>
    </xf>
    <xf numFmtId="0" fontId="4" fillId="0" borderId="89" xfId="66" applyFont="1" applyBorder="1" applyAlignment="1">
      <alignment horizontal="center" vertical="center" wrapText="1"/>
      <protection/>
    </xf>
    <xf numFmtId="0" fontId="4" fillId="0" borderId="90" xfId="66" applyFont="1" applyBorder="1" applyAlignment="1">
      <alignment horizontal="center" vertical="center" wrapText="1"/>
      <protection/>
    </xf>
    <xf numFmtId="0" fontId="4" fillId="0" borderId="9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5" xfId="0" applyFont="1" applyBorder="1" applyAlignment="1">
      <alignment horizontal="center" vertical="center" wrapText="1"/>
    </xf>
    <xf numFmtId="0" fontId="65" fillId="37" borderId="93" xfId="53" applyFont="1" applyFill="1" applyBorder="1" applyAlignment="1">
      <alignment horizontal="center" vertical="center" wrapText="1"/>
      <protection/>
    </xf>
    <xf numFmtId="0" fontId="65" fillId="37" borderId="94" xfId="53" applyFont="1" applyFill="1" applyBorder="1" applyAlignment="1">
      <alignment horizontal="center" vertical="center" wrapText="1"/>
      <protection/>
    </xf>
    <xf numFmtId="0" fontId="65" fillId="37" borderId="95" xfId="53" applyFont="1" applyFill="1" applyBorder="1" applyAlignment="1">
      <alignment horizontal="center" vertical="center" wrapText="1"/>
      <protection/>
    </xf>
    <xf numFmtId="0" fontId="2" fillId="0" borderId="0" xfId="52">
      <alignment/>
      <protection/>
    </xf>
    <xf numFmtId="0" fontId="22" fillId="0" borderId="0" xfId="53" applyFont="1" applyAlignment="1">
      <alignment horizontal="center" vertical="center" wrapText="1"/>
      <protection/>
    </xf>
    <xf numFmtId="4" fontId="22" fillId="0" borderId="0" xfId="53" applyNumberFormat="1" applyFont="1" applyAlignment="1">
      <alignment horizontal="center" vertical="center" wrapText="1"/>
      <protection/>
    </xf>
    <xf numFmtId="0" fontId="4" fillId="0" borderId="0" xfId="53" applyAlignment="1">
      <alignment vertical="center" wrapText="1"/>
      <protection/>
    </xf>
    <xf numFmtId="4" fontId="4" fillId="0" borderId="0" xfId="53" applyNumberFormat="1" applyAlignment="1">
      <alignment vertical="center"/>
      <protection/>
    </xf>
    <xf numFmtId="0" fontId="4" fillId="0" borderId="0" xfId="53" applyAlignment="1">
      <alignment vertical="center"/>
      <protection/>
    </xf>
    <xf numFmtId="0" fontId="4" fillId="0" borderId="0" xfId="53" applyFont="1" applyAlignment="1">
      <alignment vertical="center"/>
      <protection/>
    </xf>
    <xf numFmtId="0" fontId="4" fillId="0" borderId="0" xfId="53" applyAlignment="1">
      <alignment wrapText="1"/>
      <protection/>
    </xf>
    <xf numFmtId="4" fontId="4" fillId="0" borderId="0" xfId="53" applyNumberFormat="1">
      <alignment/>
      <protection/>
    </xf>
    <xf numFmtId="0" fontId="4" fillId="0" borderId="0" xfId="53">
      <alignment/>
      <protection/>
    </xf>
  </cellXfs>
  <cellStyles count="6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Monétaire 2" xfId="49"/>
    <cellStyle name="Neutre" xfId="50"/>
    <cellStyle name="Normal 2" xfId="51"/>
    <cellStyle name="Normal 3 3" xfId="52"/>
    <cellStyle name="Normal 4 2" xfId="53"/>
    <cellStyle name="Normal_Modèle EPRD synthetique 2" xfId="54"/>
    <cellStyle name="Normal_PAGE24" xfId="55"/>
    <cellStyle name="Normal_PAGE27" xfId="56"/>
    <cellStyle name="Normal_PAGE28" xfId="57"/>
    <cellStyle name="Normal_PAGE29" xfId="58"/>
    <cellStyle name="Normal_PAGE30" xfId="59"/>
    <cellStyle name="Normal_PAGE31" xfId="60"/>
    <cellStyle name="Normal_PAGE32" xfId="61"/>
    <cellStyle name="Normal_PAGE33" xfId="62"/>
    <cellStyle name="Percent" xfId="63"/>
    <cellStyle name="Satisfaisant" xfId="64"/>
    <cellStyle name="Sortie" xfId="65"/>
    <cellStyle name="TableStyleLight1" xfId="66"/>
    <cellStyle name="Texte explicatif" xfId="67"/>
    <cellStyle name="Titre" xfId="68"/>
    <cellStyle name="Titre 1" xfId="69"/>
    <cellStyle name="Titre 2" xfId="70"/>
    <cellStyle name="Titre 3" xfId="71"/>
    <cellStyle name="Titre 4" xfId="72"/>
    <cellStyle name="Total" xfId="73"/>
    <cellStyle name="Vérification" xfId="74"/>
  </cellStyles>
  <dxfs count="4">
    <dxf>
      <font>
        <b/>
        <i val="0"/>
        <color rgb="FF00B050"/>
      </font>
    </dxf>
    <dxf>
      <font>
        <b/>
        <i val="0"/>
        <color rgb="FFFF0000"/>
      </font>
    </dxf>
    <dxf>
      <font>
        <b/>
        <i val="0"/>
        <color rgb="FFFF0000"/>
      </font>
      <border/>
    </dxf>
    <dxf>
      <font>
        <b/>
        <i val="0"/>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hyperlink" Target="#AIDE_REPERE2" /><Relationship Id="rId6" Type="http://schemas.openxmlformats.org/officeDocument/2006/relationships/hyperlink" Target="#AIDE_REPERE2" /><Relationship Id="rId7" Type="http://schemas.openxmlformats.org/officeDocument/2006/relationships/hyperlink" Target="#AIDE_REPERE3" /><Relationship Id="rId8" Type="http://schemas.openxmlformats.org/officeDocument/2006/relationships/hyperlink" Target="#AIDE_REPERE3" /><Relationship Id="rId9" Type="http://schemas.openxmlformats.org/officeDocument/2006/relationships/hyperlink" Target="#AIDE_REPERE1" /><Relationship Id="rId10" Type="http://schemas.openxmlformats.org/officeDocument/2006/relationships/hyperlink" Target="#AIDE_REPERE1" /><Relationship Id="rId11" Type="http://schemas.openxmlformats.org/officeDocument/2006/relationships/hyperlink" Target="#AIDE_REPERE4" /><Relationship Id="rId12" Type="http://schemas.openxmlformats.org/officeDocument/2006/relationships/hyperlink" Target="#AIDE_REPERE4" /><Relationship Id="rId13" Type="http://schemas.openxmlformats.org/officeDocument/2006/relationships/hyperlink" Target="#AIDE_REPERE5" /><Relationship Id="rId14" Type="http://schemas.openxmlformats.org/officeDocument/2006/relationships/hyperlink" Target="#AIDE_REPERE5"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7" /><Relationship Id="rId5" Type="http://schemas.openxmlformats.org/officeDocument/2006/relationships/hyperlink" Target="#AIDE_REPERE7" /><Relationship Id="rId6" Type="http://schemas.openxmlformats.org/officeDocument/2006/relationships/hyperlink" Target="#AIDE_REPERE6" /><Relationship Id="rId7" Type="http://schemas.openxmlformats.org/officeDocument/2006/relationships/hyperlink" Target="#AIDE_REPERE6" /><Relationship Id="rId8" Type="http://schemas.openxmlformats.org/officeDocument/2006/relationships/hyperlink" Target="#AIDE_REPERE7" /><Relationship Id="rId9" Type="http://schemas.openxmlformats.org/officeDocument/2006/relationships/hyperlink" Target="#AIDE_REPERE7" /><Relationship Id="rId10" Type="http://schemas.openxmlformats.org/officeDocument/2006/relationships/hyperlink" Target="#AIDE_REPERE6" /><Relationship Id="rId11" Type="http://schemas.openxmlformats.org/officeDocument/2006/relationships/hyperlink" Target="#AIDE_REPERE6" /><Relationship Id="rId12" Type="http://schemas.openxmlformats.org/officeDocument/2006/relationships/hyperlink" Target="#AIDE_REPERE7" /><Relationship Id="rId13" Type="http://schemas.openxmlformats.org/officeDocument/2006/relationships/hyperlink" Target="#AIDE_REPERE7" /><Relationship Id="rId14" Type="http://schemas.openxmlformats.org/officeDocument/2006/relationships/image" Target="../media/image4.png" /><Relationship Id="rId15" Type="http://schemas.openxmlformats.org/officeDocument/2006/relationships/image" Target="../media/image8.png" /><Relationship Id="rId16"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106</xdr:row>
      <xdr:rowOff>47625</xdr:rowOff>
    </xdr:from>
    <xdr:to>
      <xdr:col>3</xdr:col>
      <xdr:colOff>9525</xdr:colOff>
      <xdr:row>108</xdr:row>
      <xdr:rowOff>247650</xdr:rowOff>
    </xdr:to>
    <xdr:grpSp>
      <xdr:nvGrpSpPr>
        <xdr:cNvPr id="1" name="Groupe 5"/>
        <xdr:cNvGrpSpPr>
          <a:grpSpLocks/>
        </xdr:cNvGrpSpPr>
      </xdr:nvGrpSpPr>
      <xdr:grpSpPr>
        <a:xfrm>
          <a:off x="790575" y="21764625"/>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30</xdr:row>
      <xdr:rowOff>38100</xdr:rowOff>
    </xdr:from>
    <xdr:to>
      <xdr:col>2</xdr:col>
      <xdr:colOff>276225</xdr:colOff>
      <xdr:row>31</xdr:row>
      <xdr:rowOff>38100</xdr:rowOff>
    </xdr:to>
    <xdr:pic macro="[0]!SaisieFiness">
      <xdr:nvPicPr>
        <xdr:cNvPr id="1" name="Image 1"/>
        <xdr:cNvPicPr preferRelativeResize="1">
          <a:picLocks noChangeAspect="1"/>
        </xdr:cNvPicPr>
      </xdr:nvPicPr>
      <xdr:blipFill>
        <a:blip r:embed="rId1"/>
        <a:stretch>
          <a:fillRect/>
        </a:stretch>
      </xdr:blipFill>
      <xdr:spPr>
        <a:xfrm>
          <a:off x="542925" y="5886450"/>
          <a:ext cx="219075" cy="238125"/>
        </a:xfrm>
        <a:prstGeom prst="rect">
          <a:avLst/>
        </a:prstGeom>
        <a:noFill/>
        <a:ln w="9525" cmpd="sng">
          <a:noFill/>
        </a:ln>
      </xdr:spPr>
    </xdr:pic>
    <xdr:clientData/>
  </xdr:twoCellAnchor>
  <xdr:twoCellAnchor editAs="oneCell">
    <xdr:from>
      <xdr:col>2</xdr:col>
      <xdr:colOff>342900</xdr:colOff>
      <xdr:row>30</xdr:row>
      <xdr:rowOff>38100</xdr:rowOff>
    </xdr:from>
    <xdr:to>
      <xdr:col>2</xdr:col>
      <xdr:colOff>552450</xdr:colOff>
      <xdr:row>31</xdr:row>
      <xdr:rowOff>38100</xdr:rowOff>
    </xdr:to>
    <xdr:pic macro="[0]!ModifierFiness">
      <xdr:nvPicPr>
        <xdr:cNvPr id="2" name="Image 2"/>
        <xdr:cNvPicPr preferRelativeResize="1">
          <a:picLocks noChangeAspect="1"/>
        </xdr:cNvPicPr>
      </xdr:nvPicPr>
      <xdr:blipFill>
        <a:blip r:embed="rId2"/>
        <a:stretch>
          <a:fillRect/>
        </a:stretch>
      </xdr:blipFill>
      <xdr:spPr>
        <a:xfrm>
          <a:off x="828675" y="5886450"/>
          <a:ext cx="209550" cy="238125"/>
        </a:xfrm>
        <a:prstGeom prst="rect">
          <a:avLst/>
        </a:prstGeom>
        <a:noFill/>
        <a:ln w="9525" cmpd="sng">
          <a:noFill/>
        </a:ln>
      </xdr:spPr>
    </xdr:pic>
    <xdr:clientData/>
  </xdr:twoCellAnchor>
  <xdr:twoCellAnchor editAs="oneCell">
    <xdr:from>
      <xdr:col>2</xdr:col>
      <xdr:colOff>619125</xdr:colOff>
      <xdr:row>30</xdr:row>
      <xdr:rowOff>38100</xdr:rowOff>
    </xdr:from>
    <xdr:to>
      <xdr:col>2</xdr:col>
      <xdr:colOff>838200</xdr:colOff>
      <xdr:row>31</xdr:row>
      <xdr:rowOff>38100</xdr:rowOff>
    </xdr:to>
    <xdr:pic macro="[0]!SupprimerFiness">
      <xdr:nvPicPr>
        <xdr:cNvPr id="3" name="Image 3"/>
        <xdr:cNvPicPr preferRelativeResize="1">
          <a:picLocks noChangeAspect="1"/>
        </xdr:cNvPicPr>
      </xdr:nvPicPr>
      <xdr:blipFill>
        <a:blip r:embed="rId3"/>
        <a:stretch>
          <a:fillRect/>
        </a:stretch>
      </xdr:blipFill>
      <xdr:spPr>
        <a:xfrm>
          <a:off x="1104900" y="5886450"/>
          <a:ext cx="219075" cy="238125"/>
        </a:xfrm>
        <a:prstGeom prst="rect">
          <a:avLst/>
        </a:prstGeom>
        <a:noFill/>
        <a:ln w="9525" cmpd="sng">
          <a:noFill/>
        </a:ln>
      </xdr:spPr>
    </xdr:pic>
    <xdr:clientData/>
  </xdr:twoCellAnchor>
  <xdr:twoCellAnchor editAs="oneCell">
    <xdr:from>
      <xdr:col>1</xdr:col>
      <xdr:colOff>95250</xdr:colOff>
      <xdr:row>27</xdr:row>
      <xdr:rowOff>28575</xdr:rowOff>
    </xdr:from>
    <xdr:to>
      <xdr:col>1</xdr:col>
      <xdr:colOff>247650</xdr:colOff>
      <xdr:row>28</xdr:row>
      <xdr:rowOff>19050</xdr:rowOff>
    </xdr:to>
    <xdr:pic>
      <xdr:nvPicPr>
        <xdr:cNvPr id="4" name="Image 25" descr="C:\Users\lducoudre\AppData\Local\Microsoft\Windows\Temporary Internet Files\Content.IE5\U5NQSQCN\unknown-31209_960_720[1].png">
          <a:hlinkClick r:id="rId6"/>
        </xdr:cNvPr>
        <xdr:cNvPicPr preferRelativeResize="1">
          <a:picLocks noChangeAspect="1"/>
        </xdr:cNvPicPr>
      </xdr:nvPicPr>
      <xdr:blipFill>
        <a:blip r:embed="rId4"/>
        <a:stretch>
          <a:fillRect/>
        </a:stretch>
      </xdr:blipFill>
      <xdr:spPr>
        <a:xfrm>
          <a:off x="95250" y="5381625"/>
          <a:ext cx="152400" cy="152400"/>
        </a:xfrm>
        <a:prstGeom prst="rect">
          <a:avLst/>
        </a:prstGeom>
        <a:noFill/>
        <a:ln w="9525" cmpd="sng">
          <a:noFill/>
        </a:ln>
      </xdr:spPr>
    </xdr:pic>
    <xdr:clientData/>
  </xdr:twoCellAnchor>
  <xdr:twoCellAnchor editAs="oneCell">
    <xdr:from>
      <xdr:col>1</xdr:col>
      <xdr:colOff>95250</xdr:colOff>
      <xdr:row>28</xdr:row>
      <xdr:rowOff>38100</xdr:rowOff>
    </xdr:from>
    <xdr:to>
      <xdr:col>1</xdr:col>
      <xdr:colOff>247650</xdr:colOff>
      <xdr:row>29</xdr:row>
      <xdr:rowOff>28575</xdr:rowOff>
    </xdr:to>
    <xdr:pic>
      <xdr:nvPicPr>
        <xdr:cNvPr id="5" name="Image 25" descr="C:\Users\lducoudre\AppData\Local\Microsoft\Windows\Temporary Internet Files\Content.IE5\U5NQSQCN\unknown-31209_960_720[1].png">
          <a:hlinkClick r:id="rId8"/>
        </xdr:cNvPr>
        <xdr:cNvPicPr preferRelativeResize="1">
          <a:picLocks noChangeAspect="1"/>
        </xdr:cNvPicPr>
      </xdr:nvPicPr>
      <xdr:blipFill>
        <a:blip r:embed="rId4"/>
        <a:stretch>
          <a:fillRect/>
        </a:stretch>
      </xdr:blipFill>
      <xdr:spPr>
        <a:xfrm>
          <a:off x="95250" y="5553075"/>
          <a:ext cx="152400" cy="152400"/>
        </a:xfrm>
        <a:prstGeom prst="rect">
          <a:avLst/>
        </a:prstGeom>
        <a:noFill/>
        <a:ln w="9525" cmpd="sng">
          <a:noFill/>
        </a:ln>
      </xdr:spPr>
    </xdr:pic>
    <xdr:clientData/>
  </xdr:twoCellAnchor>
  <xdr:twoCellAnchor editAs="oneCell">
    <xdr:from>
      <xdr:col>1</xdr:col>
      <xdr:colOff>123825</xdr:colOff>
      <xdr:row>5</xdr:row>
      <xdr:rowOff>0</xdr:rowOff>
    </xdr:from>
    <xdr:to>
      <xdr:col>1</xdr:col>
      <xdr:colOff>276225</xdr:colOff>
      <xdr:row>5</xdr:row>
      <xdr:rowOff>152400</xdr:rowOff>
    </xdr:to>
    <xdr:pic>
      <xdr:nvPicPr>
        <xdr:cNvPr id="6" name="Image 25" descr="C:\Users\lducoudre\AppData\Local\Microsoft\Windows\Temporary Internet Files\Content.IE5\U5NQSQCN\unknown-31209_960_720[1].png">
          <a:hlinkClick r:id="rId10"/>
        </xdr:cNvPr>
        <xdr:cNvPicPr preferRelativeResize="1">
          <a:picLocks noChangeAspect="1"/>
        </xdr:cNvPicPr>
      </xdr:nvPicPr>
      <xdr:blipFill>
        <a:blip r:embed="rId4"/>
        <a:stretch>
          <a:fillRect/>
        </a:stretch>
      </xdr:blipFill>
      <xdr:spPr>
        <a:xfrm>
          <a:off x="123825" y="1104900"/>
          <a:ext cx="152400" cy="152400"/>
        </a:xfrm>
        <a:prstGeom prst="rect">
          <a:avLst/>
        </a:prstGeom>
        <a:noFill/>
        <a:ln w="9525" cmpd="sng">
          <a:noFill/>
        </a:ln>
      </xdr:spPr>
    </xdr:pic>
    <xdr:clientData/>
  </xdr:twoCellAnchor>
  <xdr:twoCellAnchor editAs="oneCell">
    <xdr:from>
      <xdr:col>1</xdr:col>
      <xdr:colOff>95250</xdr:colOff>
      <xdr:row>30</xdr:row>
      <xdr:rowOff>76200</xdr:rowOff>
    </xdr:from>
    <xdr:to>
      <xdr:col>1</xdr:col>
      <xdr:colOff>247650</xdr:colOff>
      <xdr:row>30</xdr:row>
      <xdr:rowOff>228600</xdr:rowOff>
    </xdr:to>
    <xdr:pic>
      <xdr:nvPicPr>
        <xdr:cNvPr id="7" name="Image 25" descr="C:\Users\lducoudre\AppData\Local\Microsoft\Windows\Temporary Internet Files\Content.IE5\U5NQSQCN\unknown-31209_960_720[1].png">
          <a:hlinkClick r:id="rId12"/>
        </xdr:cNvPr>
        <xdr:cNvPicPr preferRelativeResize="1">
          <a:picLocks noChangeAspect="1"/>
        </xdr:cNvPicPr>
      </xdr:nvPicPr>
      <xdr:blipFill>
        <a:blip r:embed="rId4"/>
        <a:stretch>
          <a:fillRect/>
        </a:stretch>
      </xdr:blipFill>
      <xdr:spPr>
        <a:xfrm>
          <a:off x="95250" y="5924550"/>
          <a:ext cx="152400" cy="152400"/>
        </a:xfrm>
        <a:prstGeom prst="rect">
          <a:avLst/>
        </a:prstGeom>
        <a:noFill/>
        <a:ln w="9525" cmpd="sng">
          <a:noFill/>
        </a:ln>
      </xdr:spPr>
    </xdr:pic>
    <xdr:clientData/>
  </xdr:twoCellAnchor>
  <xdr:twoCellAnchor editAs="oneCell">
    <xdr:from>
      <xdr:col>4</xdr:col>
      <xdr:colOff>276225</xdr:colOff>
      <xdr:row>24</xdr:row>
      <xdr:rowOff>133350</xdr:rowOff>
    </xdr:from>
    <xdr:to>
      <xdr:col>4</xdr:col>
      <xdr:colOff>428625</xdr:colOff>
      <xdr:row>25</xdr:row>
      <xdr:rowOff>123825</xdr:rowOff>
    </xdr:to>
    <xdr:pic>
      <xdr:nvPicPr>
        <xdr:cNvPr id="8" name="Image 25" descr="C:\Users\lducoudre\AppData\Local\Microsoft\Windows\Temporary Internet Files\Content.IE5\U5NQSQCN\unknown-31209_960_720[1].png">
          <a:hlinkClick r:id="rId14"/>
        </xdr:cNvPr>
        <xdr:cNvPicPr preferRelativeResize="1">
          <a:picLocks noChangeAspect="1"/>
        </xdr:cNvPicPr>
      </xdr:nvPicPr>
      <xdr:blipFill>
        <a:blip r:embed="rId4"/>
        <a:stretch>
          <a:fillRect/>
        </a:stretch>
      </xdr:blipFill>
      <xdr:spPr>
        <a:xfrm>
          <a:off x="6038850" y="4638675"/>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1371600</xdr:colOff>
      <xdr:row>5</xdr:row>
      <xdr:rowOff>0</xdr:rowOff>
    </xdr:from>
    <xdr:to>
      <xdr:col>2</xdr:col>
      <xdr:colOff>1524000</xdr:colOff>
      <xdr:row>5</xdr:row>
      <xdr:rowOff>142875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362200" y="1066800"/>
          <a:ext cx="152400" cy="142875"/>
        </a:xfrm>
        <a:prstGeom prst="rect">
          <a:avLst/>
        </a:prstGeom>
        <a:noFill/>
        <a:ln w="9525" cmpd="sng">
          <a:noFill/>
        </a:ln>
      </xdr:spPr>
    </xdr:pic>
    <xdr:clientData/>
  </xdr:twoCellAnchor>
  <xdr:twoCellAnchor editAs="oneCell">
    <xdr:from>
      <xdr:col>4</xdr:col>
      <xdr:colOff>390525</xdr:colOff>
      <xdr:row>5</xdr:row>
      <xdr:rowOff>0</xdr:rowOff>
    </xdr:from>
    <xdr:to>
      <xdr:col>4</xdr:col>
      <xdr:colOff>542925</xdr:colOff>
      <xdr:row>5</xdr:row>
      <xdr:rowOff>142875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6657975" y="1066800"/>
          <a:ext cx="152400" cy="142875"/>
        </a:xfrm>
        <a:prstGeom prst="rect">
          <a:avLst/>
        </a:prstGeom>
        <a:noFill/>
        <a:ln w="9525" cmpd="sng">
          <a:noFill/>
        </a:ln>
      </xdr:spPr>
    </xdr:pic>
    <xdr:clientData/>
  </xdr:twoCellAnchor>
  <xdr:twoCellAnchor editAs="oneCell">
    <xdr:from>
      <xdr:col>2</xdr:col>
      <xdr:colOff>1371600</xdr:colOff>
      <xdr:row>5</xdr:row>
      <xdr:rowOff>0</xdr:rowOff>
    </xdr:from>
    <xdr:to>
      <xdr:col>2</xdr:col>
      <xdr:colOff>1524000</xdr:colOff>
      <xdr:row>5</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2362200" y="1066800"/>
          <a:ext cx="152400" cy="152400"/>
        </a:xfrm>
        <a:prstGeom prst="rect">
          <a:avLst/>
        </a:prstGeom>
        <a:noFill/>
        <a:ln w="9525" cmpd="sng">
          <a:noFill/>
        </a:ln>
      </xdr:spPr>
    </xdr:pic>
    <xdr:clientData/>
  </xdr:twoCellAnchor>
  <xdr:twoCellAnchor editAs="oneCell">
    <xdr:from>
      <xdr:col>4</xdr:col>
      <xdr:colOff>390525</xdr:colOff>
      <xdr:row>5</xdr:row>
      <xdr:rowOff>0</xdr:rowOff>
    </xdr:from>
    <xdr:to>
      <xdr:col>4</xdr:col>
      <xdr:colOff>542925</xdr:colOff>
      <xdr:row>5</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6657975" y="1066800"/>
          <a:ext cx="152400" cy="152400"/>
        </a:xfrm>
        <a:prstGeom prst="rect">
          <a:avLst/>
        </a:prstGeom>
        <a:noFill/>
        <a:ln w="9525" cmpd="sng">
          <a:noFill/>
        </a:ln>
      </xdr:spPr>
    </xdr:pic>
    <xdr:clientData/>
  </xdr:twoCellAnchor>
  <xdr:twoCellAnchor editAs="oneCell">
    <xdr:from>
      <xdr:col>2</xdr:col>
      <xdr:colOff>1371600</xdr:colOff>
      <xdr:row>5</xdr:row>
      <xdr:rowOff>0</xdr:rowOff>
    </xdr:from>
    <xdr:to>
      <xdr:col>2</xdr:col>
      <xdr:colOff>1524000</xdr:colOff>
      <xdr:row>5</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2362200" y="1066800"/>
          <a:ext cx="152400" cy="152400"/>
        </a:xfrm>
        <a:prstGeom prst="rect">
          <a:avLst/>
        </a:prstGeom>
        <a:noFill/>
        <a:ln w="9525" cmpd="sng">
          <a:noFill/>
        </a:ln>
      </xdr:spPr>
    </xdr:pic>
    <xdr:clientData/>
  </xdr:twoCellAnchor>
  <xdr:twoCellAnchor editAs="oneCell">
    <xdr:from>
      <xdr:col>4</xdr:col>
      <xdr:colOff>390525</xdr:colOff>
      <xdr:row>5</xdr:row>
      <xdr:rowOff>0</xdr:rowOff>
    </xdr:from>
    <xdr:to>
      <xdr:col>4</xdr:col>
      <xdr:colOff>542925</xdr:colOff>
      <xdr:row>5</xdr:row>
      <xdr:rowOff>152400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6657975" y="1066800"/>
          <a:ext cx="152400" cy="152400"/>
        </a:xfrm>
        <a:prstGeom prst="rect">
          <a:avLst/>
        </a:prstGeom>
        <a:noFill/>
        <a:ln w="9525" cmpd="sng">
          <a:noFill/>
        </a:ln>
      </xdr:spPr>
    </xdr:pic>
    <xdr:clientData/>
  </xdr:twoCellAnchor>
  <xdr:twoCellAnchor editAs="oneCell">
    <xdr:from>
      <xdr:col>2</xdr:col>
      <xdr:colOff>57150</xdr:colOff>
      <xdr:row>9</xdr:row>
      <xdr:rowOff>38100</xdr:rowOff>
    </xdr:from>
    <xdr:to>
      <xdr:col>2</xdr:col>
      <xdr:colOff>276225</xdr:colOff>
      <xdr:row>10</xdr:row>
      <xdr:rowOff>85725</xdr:rowOff>
    </xdr:to>
    <xdr:pic macro="[0]!SaisieId_CR_SF_">
      <xdr:nvPicPr>
        <xdr:cNvPr id="7" name="Image 1"/>
        <xdr:cNvPicPr preferRelativeResize="1">
          <a:picLocks noChangeAspect="1"/>
        </xdr:cNvPicPr>
      </xdr:nvPicPr>
      <xdr:blipFill>
        <a:blip r:embed="rId14"/>
        <a:stretch>
          <a:fillRect/>
        </a:stretch>
      </xdr:blipFill>
      <xdr:spPr>
        <a:xfrm>
          <a:off x="1047750" y="2190750"/>
          <a:ext cx="219075" cy="238125"/>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561975</xdr:colOff>
      <xdr:row>10</xdr:row>
      <xdr:rowOff>95250</xdr:rowOff>
    </xdr:to>
    <xdr:pic macro="[0]!ModifierId_CR_SF_">
      <xdr:nvPicPr>
        <xdr:cNvPr id="8" name="Image 2"/>
        <xdr:cNvPicPr preferRelativeResize="1">
          <a:picLocks noChangeAspect="1"/>
        </xdr:cNvPicPr>
      </xdr:nvPicPr>
      <xdr:blipFill>
        <a:blip r:embed="rId15"/>
        <a:stretch>
          <a:fillRect/>
        </a:stretch>
      </xdr:blipFill>
      <xdr:spPr>
        <a:xfrm>
          <a:off x="1333500" y="2190750"/>
          <a:ext cx="219075" cy="247650"/>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95250</xdr:rowOff>
    </xdr:to>
    <xdr:pic macro="[0]!SupprimerId_CR_SF_">
      <xdr:nvPicPr>
        <xdr:cNvPr id="9" name="Image 3"/>
        <xdr:cNvPicPr preferRelativeResize="1">
          <a:picLocks noChangeAspect="1"/>
        </xdr:cNvPicPr>
      </xdr:nvPicPr>
      <xdr:blipFill>
        <a:blip r:embed="rId16"/>
        <a:stretch>
          <a:fillRect/>
        </a:stretch>
      </xdr:blipFill>
      <xdr:spPr>
        <a:xfrm>
          <a:off x="1609725" y="2190750"/>
          <a:ext cx="219075" cy="247650"/>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8"/>
  <dimension ref="A1:D2"/>
  <sheetViews>
    <sheetView zoomScalePageLayoutView="0" workbookViewId="0" topLeftCell="A1">
      <selection activeCell="A1" sqref="A1"/>
    </sheetView>
  </sheetViews>
  <sheetFormatPr defaultColWidth="10.8515625" defaultRowHeight="15"/>
  <cols>
    <col min="1" max="1" width="52.140625" style="270" bestFit="1" customWidth="1"/>
    <col min="2" max="2" width="10.8515625" style="271" customWidth="1"/>
    <col min="3" max="16384" width="10.8515625" style="270" customWidth="1"/>
  </cols>
  <sheetData>
    <row r="1" spans="1:2" ht="14.25">
      <c r="A1" s="270" t="s">
        <v>173</v>
      </c>
      <c r="B1" s="271">
        <f>'Page de garde'!$D$22</f>
        <v>0</v>
      </c>
    </row>
    <row r="2" spans="1:4" ht="14.25">
      <c r="A2" s="270" t="s">
        <v>184</v>
      </c>
      <c r="B2" s="271">
        <f>'Page de garde'!$A$4</f>
        <v>0</v>
      </c>
      <c r="D2" s="272"/>
    </row>
  </sheetData>
  <sheetProtection password="8694"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12"/>
  <dimension ref="A1:G173"/>
  <sheetViews>
    <sheetView showGridLines="0" zoomScalePageLayoutView="0" workbookViewId="0" topLeftCell="A1">
      <selection activeCell="A1" sqref="A1"/>
    </sheetView>
  </sheetViews>
  <sheetFormatPr defaultColWidth="11.421875" defaultRowHeight="15"/>
  <cols>
    <col min="1" max="1" width="2.7109375" style="197" customWidth="1"/>
    <col min="2" max="2" width="6.28125" style="352" customWidth="1"/>
    <col min="3" max="3" width="70.28125" style="353" customWidth="1"/>
    <col min="4" max="6" width="20.7109375" style="197" customWidth="1"/>
    <col min="7" max="7" width="2.7109375" style="197" customWidth="1"/>
    <col min="8" max="241" width="11.421875" style="197" customWidth="1"/>
    <col min="242" max="242" width="12.57421875" style="197" customWidth="1"/>
    <col min="243" max="243" width="1.1484375" style="197" customWidth="1"/>
    <col min="244" max="244" width="95.421875" style="197" customWidth="1"/>
    <col min="245" max="251" width="12.57421875" style="197" customWidth="1"/>
    <col min="252" max="16384" width="11.421875" style="197" customWidth="1"/>
  </cols>
  <sheetData>
    <row r="1" spans="1:7" ht="12">
      <c r="A1" s="56"/>
      <c r="B1" s="57"/>
      <c r="C1" s="58"/>
      <c r="D1" s="59"/>
      <c r="E1" s="59"/>
      <c r="F1" s="59"/>
      <c r="G1" s="60"/>
    </row>
    <row r="2" spans="1:7" ht="25.5" customHeight="1">
      <c r="A2" s="359"/>
      <c r="B2" s="506" t="s">
        <v>218</v>
      </c>
      <c r="C2" s="506"/>
      <c r="D2" s="507"/>
      <c r="E2" s="507"/>
      <c r="F2" s="507"/>
      <c r="G2" s="61"/>
    </row>
    <row r="3" spans="1:7" ht="25.5" customHeight="1">
      <c r="A3" s="359"/>
      <c r="B3" s="506" t="s">
        <v>219</v>
      </c>
      <c r="C3" s="506"/>
      <c r="D3" s="508"/>
      <c r="E3" s="508"/>
      <c r="F3" s="508"/>
      <c r="G3" s="61"/>
    </row>
    <row r="4" spans="1:7" ht="25.5" customHeight="1">
      <c r="A4" s="359"/>
      <c r="B4" s="506" t="s">
        <v>238</v>
      </c>
      <c r="C4" s="506"/>
      <c r="D4" s="508"/>
      <c r="E4" s="508"/>
      <c r="F4" s="508"/>
      <c r="G4" s="61"/>
    </row>
    <row r="5" spans="1:7" ht="12.75">
      <c r="A5" s="359"/>
      <c r="B5" s="63"/>
      <c r="C5" s="64"/>
      <c r="D5" s="65"/>
      <c r="E5" s="65"/>
      <c r="F5" s="65"/>
      <c r="G5" s="61"/>
    </row>
    <row r="6" spans="1:7" s="333" customFormat="1" ht="38.25" customHeight="1">
      <c r="A6" s="66"/>
      <c r="B6" s="504" t="s">
        <v>216</v>
      </c>
      <c r="C6" s="504"/>
      <c r="D6" s="504"/>
      <c r="E6" s="504"/>
      <c r="F6" s="504"/>
      <c r="G6" s="67"/>
    </row>
    <row r="7" spans="1:7" ht="17.25" customHeight="1">
      <c r="A7" s="359"/>
      <c r="B7" s="63"/>
      <c r="C7" s="68" t="s">
        <v>189</v>
      </c>
      <c r="D7" s="65"/>
      <c r="E7" s="65"/>
      <c r="F7" s="65"/>
      <c r="G7" s="61"/>
    </row>
    <row r="8" spans="1:7" s="334" customFormat="1" ht="12.75">
      <c r="A8" s="69"/>
      <c r="B8" s="70"/>
      <c r="C8" s="71"/>
      <c r="D8" s="72" t="s">
        <v>0</v>
      </c>
      <c r="E8" s="72" t="s">
        <v>150</v>
      </c>
      <c r="F8" s="73" t="s">
        <v>147</v>
      </c>
      <c r="G8" s="74"/>
    </row>
    <row r="9" spans="1:7" s="334" customFormat="1" ht="25.5">
      <c r="A9" s="69"/>
      <c r="B9" s="75"/>
      <c r="C9" s="76" t="s">
        <v>176</v>
      </c>
      <c r="D9" s="77" t="s">
        <v>156</v>
      </c>
      <c r="E9" s="77" t="s">
        <v>156</v>
      </c>
      <c r="F9" s="77" t="s">
        <v>156</v>
      </c>
      <c r="G9" s="74"/>
    </row>
    <row r="10" spans="1:7" s="335" customFormat="1" ht="12.75">
      <c r="A10" s="78"/>
      <c r="B10" s="79" t="s">
        <v>2</v>
      </c>
      <c r="C10" s="80"/>
      <c r="D10" s="81"/>
      <c r="E10" s="81"/>
      <c r="F10" s="81"/>
      <c r="G10" s="82"/>
    </row>
    <row r="11" spans="1:7" s="336" customFormat="1" ht="12">
      <c r="A11" s="83"/>
      <c r="B11" s="84">
        <v>60</v>
      </c>
      <c r="C11" s="85" t="s">
        <v>93</v>
      </c>
      <c r="D11" s="317"/>
      <c r="E11" s="317"/>
      <c r="F11" s="317"/>
      <c r="G11" s="86"/>
    </row>
    <row r="12" spans="1:7" s="336" customFormat="1" ht="12">
      <c r="A12" s="83"/>
      <c r="B12" s="84">
        <v>709</v>
      </c>
      <c r="C12" s="85" t="s">
        <v>4</v>
      </c>
      <c r="D12" s="317"/>
      <c r="E12" s="317"/>
      <c r="F12" s="317"/>
      <c r="G12" s="86"/>
    </row>
    <row r="13" spans="1:7" s="336" customFormat="1" ht="12">
      <c r="A13" s="83"/>
      <c r="B13" s="84">
        <v>713</v>
      </c>
      <c r="C13" s="85" t="s">
        <v>5</v>
      </c>
      <c r="D13" s="317"/>
      <c r="E13" s="317"/>
      <c r="F13" s="317"/>
      <c r="G13" s="86"/>
    </row>
    <row r="14" spans="1:7" s="336" customFormat="1" ht="12">
      <c r="A14" s="83"/>
      <c r="B14" s="84"/>
      <c r="C14" s="87"/>
      <c r="D14" s="88"/>
      <c r="E14" s="88"/>
      <c r="F14" s="88"/>
      <c r="G14" s="86"/>
    </row>
    <row r="15" spans="1:7" s="337" customFormat="1" ht="12.75">
      <c r="A15" s="83"/>
      <c r="B15" s="79" t="s">
        <v>6</v>
      </c>
      <c r="C15" s="87"/>
      <c r="D15" s="88"/>
      <c r="E15" s="88"/>
      <c r="F15" s="88"/>
      <c r="G15" s="86"/>
    </row>
    <row r="16" spans="1:7" s="338" customFormat="1" ht="12">
      <c r="A16" s="89"/>
      <c r="B16" s="84">
        <v>6111</v>
      </c>
      <c r="C16" s="85" t="s">
        <v>7</v>
      </c>
      <c r="D16" s="317"/>
      <c r="E16" s="317"/>
      <c r="F16" s="317"/>
      <c r="G16" s="90"/>
    </row>
    <row r="17" spans="1:7" s="339" customFormat="1" ht="12">
      <c r="A17" s="89"/>
      <c r="B17" s="84">
        <v>6112</v>
      </c>
      <c r="C17" s="85" t="s">
        <v>8</v>
      </c>
      <c r="D17" s="317"/>
      <c r="E17" s="317"/>
      <c r="F17" s="317"/>
      <c r="G17" s="90"/>
    </row>
    <row r="18" spans="1:7" s="339" customFormat="1" ht="12">
      <c r="A18" s="89"/>
      <c r="B18" s="84">
        <v>6118</v>
      </c>
      <c r="C18" s="85" t="s">
        <v>9</v>
      </c>
      <c r="D18" s="317"/>
      <c r="E18" s="317"/>
      <c r="F18" s="317"/>
      <c r="G18" s="90"/>
    </row>
    <row r="19" spans="1:7" s="337" customFormat="1" ht="12.75">
      <c r="A19" s="83"/>
      <c r="B19" s="91" t="s">
        <v>3</v>
      </c>
      <c r="C19" s="87" t="s">
        <v>3</v>
      </c>
      <c r="D19" s="88"/>
      <c r="E19" s="88"/>
      <c r="F19" s="88"/>
      <c r="G19" s="86"/>
    </row>
    <row r="20" spans="1:7" s="340" customFormat="1" ht="12.75">
      <c r="A20" s="92"/>
      <c r="B20" s="93" t="s">
        <v>10</v>
      </c>
      <c r="C20" s="94"/>
      <c r="D20" s="95"/>
      <c r="E20" s="95"/>
      <c r="F20" s="95"/>
      <c r="G20" s="96"/>
    </row>
    <row r="21" spans="1:7" s="341" customFormat="1" ht="12">
      <c r="A21" s="92"/>
      <c r="B21" s="97">
        <v>624</v>
      </c>
      <c r="C21" s="98" t="s">
        <v>94</v>
      </c>
      <c r="D21" s="320"/>
      <c r="E21" s="320"/>
      <c r="F21" s="320"/>
      <c r="G21" s="96"/>
    </row>
    <row r="22" spans="1:7" s="341" customFormat="1" ht="12">
      <c r="A22" s="92"/>
      <c r="B22" s="97">
        <v>625</v>
      </c>
      <c r="C22" s="98" t="s">
        <v>11</v>
      </c>
      <c r="D22" s="320"/>
      <c r="E22" s="320"/>
      <c r="F22" s="320"/>
      <c r="G22" s="96"/>
    </row>
    <row r="23" spans="1:7" s="341" customFormat="1" ht="12">
      <c r="A23" s="92"/>
      <c r="B23" s="97">
        <v>626</v>
      </c>
      <c r="C23" s="98" t="s">
        <v>12</v>
      </c>
      <c r="D23" s="320"/>
      <c r="E23" s="320"/>
      <c r="F23" s="320"/>
      <c r="G23" s="96"/>
    </row>
    <row r="24" spans="1:7" s="341" customFormat="1" ht="12">
      <c r="A24" s="92"/>
      <c r="B24" s="97">
        <v>628</v>
      </c>
      <c r="C24" s="98" t="s">
        <v>30</v>
      </c>
      <c r="D24" s="320"/>
      <c r="E24" s="320"/>
      <c r="F24" s="320"/>
      <c r="G24" s="96"/>
    </row>
    <row r="25" spans="1:7" s="341" customFormat="1" ht="12.75">
      <c r="A25" s="92"/>
      <c r="B25" s="97">
        <v>6281</v>
      </c>
      <c r="C25" s="99" t="s">
        <v>106</v>
      </c>
      <c r="D25" s="321"/>
      <c r="E25" s="321"/>
      <c r="F25" s="321"/>
      <c r="G25" s="96"/>
    </row>
    <row r="26" spans="1:7" s="341" customFormat="1" ht="12.75">
      <c r="A26" s="92"/>
      <c r="B26" s="97">
        <v>6282</v>
      </c>
      <c r="C26" s="99" t="s">
        <v>107</v>
      </c>
      <c r="D26" s="321"/>
      <c r="E26" s="321"/>
      <c r="F26" s="321"/>
      <c r="G26" s="96"/>
    </row>
    <row r="27" spans="1:7" s="341" customFormat="1" ht="12.75">
      <c r="A27" s="92"/>
      <c r="B27" s="97">
        <v>6283</v>
      </c>
      <c r="C27" s="99" t="s">
        <v>104</v>
      </c>
      <c r="D27" s="321"/>
      <c r="E27" s="321"/>
      <c r="F27" s="321"/>
      <c r="G27" s="96"/>
    </row>
    <row r="28" spans="1:7" s="341" customFormat="1" ht="12.75">
      <c r="A28" s="92"/>
      <c r="B28" s="97">
        <v>6284</v>
      </c>
      <c r="C28" s="99" t="s">
        <v>105</v>
      </c>
      <c r="D28" s="321"/>
      <c r="E28" s="321"/>
      <c r="F28" s="321"/>
      <c r="G28" s="96"/>
    </row>
    <row r="29" spans="1:7" s="333" customFormat="1" ht="13.5" thickBot="1">
      <c r="A29" s="66"/>
      <c r="B29" s="100"/>
      <c r="C29" s="101"/>
      <c r="D29" s="102"/>
      <c r="E29" s="102"/>
      <c r="F29" s="102"/>
      <c r="G29" s="103"/>
    </row>
    <row r="30" spans="1:7" s="341" customFormat="1" ht="13.5" thickBot="1" thickTop="1">
      <c r="A30" s="92"/>
      <c r="B30" s="104"/>
      <c r="C30" s="105" t="s">
        <v>13</v>
      </c>
      <c r="D30" s="106">
        <f>SUM(D11:D13,D16:D18,D21:D24)</f>
        <v>0</v>
      </c>
      <c r="E30" s="107">
        <f>SUM(E11:E13,E16:E18,E21:E24)</f>
        <v>0</v>
      </c>
      <c r="F30" s="108">
        <f>SUM(F11:F13,F16:F18,F21:F24)</f>
        <v>0</v>
      </c>
      <c r="G30" s="96"/>
    </row>
    <row r="31" spans="1:7" s="341" customFormat="1" ht="13.5" thickTop="1">
      <c r="A31" s="92"/>
      <c r="B31" s="104"/>
      <c r="C31" s="109"/>
      <c r="D31" s="110"/>
      <c r="E31" s="110"/>
      <c r="F31" s="110"/>
      <c r="G31" s="111"/>
    </row>
    <row r="32" spans="1:7" s="342" customFormat="1" ht="12.75">
      <c r="A32" s="112"/>
      <c r="B32" s="113"/>
      <c r="C32" s="422" t="s">
        <v>263</v>
      </c>
      <c r="D32" s="72" t="s">
        <v>0</v>
      </c>
      <c r="E32" s="72" t="s">
        <v>150</v>
      </c>
      <c r="F32" s="73" t="s">
        <v>147</v>
      </c>
      <c r="G32" s="114"/>
    </row>
    <row r="33" spans="1:7" s="343" customFormat="1" ht="25.5">
      <c r="A33" s="112"/>
      <c r="B33" s="115"/>
      <c r="C33" s="116"/>
      <c r="D33" s="77" t="s">
        <v>156</v>
      </c>
      <c r="E33" s="77" t="s">
        <v>156</v>
      </c>
      <c r="F33" s="77" t="s">
        <v>156</v>
      </c>
      <c r="G33" s="114"/>
    </row>
    <row r="34" spans="1:7" s="333" customFormat="1" ht="12.75">
      <c r="A34" s="66"/>
      <c r="B34" s="117"/>
      <c r="C34" s="118"/>
      <c r="D34" s="119"/>
      <c r="E34" s="119"/>
      <c r="F34" s="119"/>
      <c r="G34" s="67"/>
    </row>
    <row r="35" spans="1:7" s="333" customFormat="1" ht="12">
      <c r="A35" s="66"/>
      <c r="B35" s="117">
        <v>621</v>
      </c>
      <c r="C35" s="120" t="s">
        <v>14</v>
      </c>
      <c r="D35" s="319"/>
      <c r="E35" s="319"/>
      <c r="F35" s="319"/>
      <c r="G35" s="103"/>
    </row>
    <row r="36" spans="1:7" s="333" customFormat="1" ht="12">
      <c r="A36" s="66"/>
      <c r="B36" s="117">
        <v>622</v>
      </c>
      <c r="C36" s="120" t="s">
        <v>15</v>
      </c>
      <c r="D36" s="319"/>
      <c r="E36" s="319"/>
      <c r="F36" s="319"/>
      <c r="G36" s="103"/>
    </row>
    <row r="37" spans="1:7" s="333" customFormat="1" ht="24.75">
      <c r="A37" s="66"/>
      <c r="B37" s="117">
        <v>631</v>
      </c>
      <c r="C37" s="120" t="s">
        <v>16</v>
      </c>
      <c r="D37" s="319"/>
      <c r="E37" s="319"/>
      <c r="F37" s="319"/>
      <c r="G37" s="103"/>
    </row>
    <row r="38" spans="1:7" s="333" customFormat="1" ht="12">
      <c r="A38" s="66"/>
      <c r="B38" s="117">
        <v>633</v>
      </c>
      <c r="C38" s="120" t="s">
        <v>17</v>
      </c>
      <c r="D38" s="319"/>
      <c r="E38" s="319"/>
      <c r="F38" s="319"/>
      <c r="G38" s="103"/>
    </row>
    <row r="39" spans="1:7" s="333" customFormat="1" ht="12">
      <c r="A39" s="66"/>
      <c r="B39" s="117">
        <v>641</v>
      </c>
      <c r="C39" s="120" t="s">
        <v>18</v>
      </c>
      <c r="D39" s="319"/>
      <c r="E39" s="319"/>
      <c r="F39" s="319"/>
      <c r="G39" s="103"/>
    </row>
    <row r="40" spans="1:7" s="333" customFormat="1" ht="12">
      <c r="A40" s="66"/>
      <c r="B40" s="117">
        <v>642</v>
      </c>
      <c r="C40" s="120" t="s">
        <v>19</v>
      </c>
      <c r="D40" s="319"/>
      <c r="E40" s="319"/>
      <c r="F40" s="319"/>
      <c r="G40" s="103"/>
    </row>
    <row r="41" spans="1:7" s="333" customFormat="1" ht="12">
      <c r="A41" s="66"/>
      <c r="B41" s="117">
        <v>643</v>
      </c>
      <c r="C41" s="120" t="s">
        <v>20</v>
      </c>
      <c r="D41" s="319"/>
      <c r="E41" s="319"/>
      <c r="F41" s="319"/>
      <c r="G41" s="103"/>
    </row>
    <row r="42" spans="1:7" s="344" customFormat="1" ht="12">
      <c r="A42" s="121"/>
      <c r="B42" s="122">
        <v>645</v>
      </c>
      <c r="C42" s="120" t="s">
        <v>21</v>
      </c>
      <c r="D42" s="322"/>
      <c r="E42" s="322"/>
      <c r="F42" s="322"/>
      <c r="G42" s="123"/>
    </row>
    <row r="43" spans="1:7" s="344" customFormat="1" ht="12">
      <c r="A43" s="121"/>
      <c r="B43" s="122">
        <v>646</v>
      </c>
      <c r="C43" s="120" t="s">
        <v>22</v>
      </c>
      <c r="D43" s="322"/>
      <c r="E43" s="322"/>
      <c r="F43" s="322"/>
      <c r="G43" s="123"/>
    </row>
    <row r="44" spans="1:7" s="333" customFormat="1" ht="12">
      <c r="A44" s="66"/>
      <c r="B44" s="117">
        <v>647</v>
      </c>
      <c r="C44" s="120" t="s">
        <v>23</v>
      </c>
      <c r="D44" s="319"/>
      <c r="E44" s="319"/>
      <c r="F44" s="319"/>
      <c r="G44" s="103"/>
    </row>
    <row r="45" spans="1:7" s="333" customFormat="1" ht="12">
      <c r="A45" s="66"/>
      <c r="B45" s="117">
        <v>648</v>
      </c>
      <c r="C45" s="120" t="s">
        <v>24</v>
      </c>
      <c r="D45" s="319"/>
      <c r="E45" s="319"/>
      <c r="F45" s="319"/>
      <c r="G45" s="103"/>
    </row>
    <row r="46" spans="1:7" s="345" customFormat="1" ht="13.5" thickBot="1">
      <c r="A46" s="66"/>
      <c r="B46" s="100"/>
      <c r="C46" s="124"/>
      <c r="D46" s="125"/>
      <c r="E46" s="125"/>
      <c r="F46" s="125"/>
      <c r="G46" s="103"/>
    </row>
    <row r="47" spans="1:7" s="333" customFormat="1" ht="13.5" thickBot="1" thickTop="1">
      <c r="A47" s="66"/>
      <c r="B47" s="100"/>
      <c r="C47" s="105" t="s">
        <v>25</v>
      </c>
      <c r="D47" s="106">
        <f>SUM(D35:D45)</f>
        <v>0</v>
      </c>
      <c r="E47" s="107">
        <f>SUM(E35:E45)</f>
        <v>0</v>
      </c>
      <c r="F47" s="108">
        <f>SUM(F35:F45)</f>
        <v>0</v>
      </c>
      <c r="G47" s="103"/>
    </row>
    <row r="48" spans="1:7" s="345" customFormat="1" ht="13.5" thickTop="1">
      <c r="A48" s="66"/>
      <c r="B48" s="100"/>
      <c r="C48" s="101"/>
      <c r="D48" s="102"/>
      <c r="E48" s="102"/>
      <c r="F48" s="102"/>
      <c r="G48" s="67"/>
    </row>
    <row r="49" spans="1:7" s="333" customFormat="1" ht="12.75">
      <c r="A49" s="66"/>
      <c r="B49" s="100"/>
      <c r="C49" s="101"/>
      <c r="D49" s="102"/>
      <c r="E49" s="102"/>
      <c r="F49" s="102"/>
      <c r="G49" s="67"/>
    </row>
    <row r="50" spans="1:7" ht="12.75">
      <c r="A50" s="359"/>
      <c r="B50" s="62"/>
      <c r="C50" s="422" t="s">
        <v>264</v>
      </c>
      <c r="D50" s="72" t="s">
        <v>0</v>
      </c>
      <c r="E50" s="72" t="s">
        <v>150</v>
      </c>
      <c r="F50" s="73" t="s">
        <v>147</v>
      </c>
      <c r="G50" s="61"/>
    </row>
    <row r="51" spans="1:7" ht="25.5">
      <c r="A51" s="359"/>
      <c r="B51" s="62"/>
      <c r="C51" s="64"/>
      <c r="D51" s="77" t="s">
        <v>156</v>
      </c>
      <c r="E51" s="77" t="s">
        <v>156</v>
      </c>
      <c r="F51" s="77" t="s">
        <v>156</v>
      </c>
      <c r="G51" s="61"/>
    </row>
    <row r="52" spans="1:7" ht="12">
      <c r="A52" s="359"/>
      <c r="B52" s="62"/>
      <c r="C52" s="64"/>
      <c r="D52" s="126"/>
      <c r="E52" s="126"/>
      <c r="F52" s="126"/>
      <c r="G52" s="61"/>
    </row>
    <row r="53" spans="1:7" s="336" customFormat="1" ht="12">
      <c r="A53" s="83"/>
      <c r="B53" s="84">
        <v>612</v>
      </c>
      <c r="C53" s="85" t="s">
        <v>26</v>
      </c>
      <c r="D53" s="317"/>
      <c r="E53" s="317"/>
      <c r="F53" s="317"/>
      <c r="G53" s="86"/>
    </row>
    <row r="54" spans="1:7" s="336" customFormat="1" ht="12">
      <c r="A54" s="83"/>
      <c r="B54" s="84">
        <v>613</v>
      </c>
      <c r="C54" s="85" t="s">
        <v>95</v>
      </c>
      <c r="D54" s="317"/>
      <c r="E54" s="317"/>
      <c r="F54" s="317"/>
      <c r="G54" s="86"/>
    </row>
    <row r="55" spans="1:7" s="336" customFormat="1" ht="12">
      <c r="A55" s="83"/>
      <c r="B55" s="84">
        <v>614</v>
      </c>
      <c r="C55" s="85" t="s">
        <v>27</v>
      </c>
      <c r="D55" s="317"/>
      <c r="E55" s="317"/>
      <c r="F55" s="317"/>
      <c r="G55" s="86"/>
    </row>
    <row r="56" spans="1:7" s="336" customFormat="1" ht="12">
      <c r="A56" s="83"/>
      <c r="B56" s="84">
        <v>615</v>
      </c>
      <c r="C56" s="85" t="s">
        <v>96</v>
      </c>
      <c r="D56" s="317"/>
      <c r="E56" s="317"/>
      <c r="F56" s="317"/>
      <c r="G56" s="86"/>
    </row>
    <row r="57" spans="1:7" s="336" customFormat="1" ht="12">
      <c r="A57" s="83"/>
      <c r="B57" s="84">
        <v>616</v>
      </c>
      <c r="C57" s="85" t="s">
        <v>28</v>
      </c>
      <c r="D57" s="317"/>
      <c r="E57" s="317"/>
      <c r="F57" s="317"/>
      <c r="G57" s="86"/>
    </row>
    <row r="58" spans="1:7" s="336" customFormat="1" ht="12">
      <c r="A58" s="83"/>
      <c r="B58" s="84">
        <v>617</v>
      </c>
      <c r="C58" s="85" t="s">
        <v>29</v>
      </c>
      <c r="D58" s="317"/>
      <c r="E58" s="317"/>
      <c r="F58" s="317"/>
      <c r="G58" s="86"/>
    </row>
    <row r="59" spans="1:7" s="336" customFormat="1" ht="12">
      <c r="A59" s="83"/>
      <c r="B59" s="84">
        <v>618</v>
      </c>
      <c r="C59" s="85" t="s">
        <v>30</v>
      </c>
      <c r="D59" s="317"/>
      <c r="E59" s="317"/>
      <c r="F59" s="317"/>
      <c r="G59" s="86"/>
    </row>
    <row r="60" spans="1:7" s="341" customFormat="1" ht="12">
      <c r="A60" s="92"/>
      <c r="B60" s="97">
        <v>623</v>
      </c>
      <c r="C60" s="98" t="s">
        <v>31</v>
      </c>
      <c r="D60" s="320"/>
      <c r="E60" s="320"/>
      <c r="F60" s="320"/>
      <c r="G60" s="96"/>
    </row>
    <row r="61" spans="1:7" s="341" customFormat="1" ht="12">
      <c r="A61" s="92"/>
      <c r="B61" s="97">
        <v>627</v>
      </c>
      <c r="C61" s="98" t="s">
        <v>32</v>
      </c>
      <c r="D61" s="320"/>
      <c r="E61" s="320"/>
      <c r="F61" s="320"/>
      <c r="G61" s="96"/>
    </row>
    <row r="62" spans="1:7" s="336" customFormat="1" ht="12">
      <c r="A62" s="83"/>
      <c r="B62" s="127">
        <v>635</v>
      </c>
      <c r="C62" s="128" t="s">
        <v>33</v>
      </c>
      <c r="D62" s="317"/>
      <c r="E62" s="317"/>
      <c r="F62" s="317"/>
      <c r="G62" s="86"/>
    </row>
    <row r="63" spans="1:7" s="336" customFormat="1" ht="12">
      <c r="A63" s="83"/>
      <c r="B63" s="129">
        <v>637</v>
      </c>
      <c r="C63" s="128" t="s">
        <v>34</v>
      </c>
      <c r="D63" s="317"/>
      <c r="E63" s="317"/>
      <c r="F63" s="317"/>
      <c r="G63" s="86"/>
    </row>
    <row r="64" spans="1:7" s="336" customFormat="1" ht="12">
      <c r="A64" s="83"/>
      <c r="B64" s="129"/>
      <c r="C64" s="130"/>
      <c r="D64" s="88"/>
      <c r="E64" s="88"/>
      <c r="F64" s="88"/>
      <c r="G64" s="131"/>
    </row>
    <row r="65" spans="1:7" s="336" customFormat="1" ht="12.75">
      <c r="A65" s="83"/>
      <c r="B65" s="132" t="s">
        <v>35</v>
      </c>
      <c r="C65" s="130"/>
      <c r="D65" s="87"/>
      <c r="E65" s="87"/>
      <c r="F65" s="87"/>
      <c r="G65" s="131"/>
    </row>
    <row r="66" spans="1:7" s="336" customFormat="1" ht="24.75">
      <c r="A66" s="83"/>
      <c r="B66" s="133">
        <v>651</v>
      </c>
      <c r="C66" s="98" t="s">
        <v>36</v>
      </c>
      <c r="D66" s="320"/>
      <c r="E66" s="320"/>
      <c r="F66" s="320"/>
      <c r="G66" s="86"/>
    </row>
    <row r="67" spans="1:7" s="336" customFormat="1" ht="12">
      <c r="A67" s="83"/>
      <c r="B67" s="133">
        <v>653</v>
      </c>
      <c r="C67" s="98" t="s">
        <v>190</v>
      </c>
      <c r="D67" s="320"/>
      <c r="E67" s="320"/>
      <c r="F67" s="320"/>
      <c r="G67" s="86"/>
    </row>
    <row r="68" spans="1:7" s="336" customFormat="1" ht="12">
      <c r="A68" s="83"/>
      <c r="B68" s="97">
        <v>654</v>
      </c>
      <c r="C68" s="98" t="s">
        <v>37</v>
      </c>
      <c r="D68" s="320"/>
      <c r="E68" s="320"/>
      <c r="F68" s="320"/>
      <c r="G68" s="86"/>
    </row>
    <row r="69" spans="1:7" s="336" customFormat="1" ht="12">
      <c r="A69" s="83"/>
      <c r="B69" s="97">
        <v>655</v>
      </c>
      <c r="C69" s="98" t="s">
        <v>38</v>
      </c>
      <c r="D69" s="320"/>
      <c r="E69" s="320"/>
      <c r="F69" s="320"/>
      <c r="G69" s="86"/>
    </row>
    <row r="70" spans="1:7" s="336" customFormat="1" ht="12">
      <c r="A70" s="83"/>
      <c r="B70" s="97">
        <v>657</v>
      </c>
      <c r="C70" s="98" t="s">
        <v>39</v>
      </c>
      <c r="D70" s="320"/>
      <c r="E70" s="320"/>
      <c r="F70" s="320"/>
      <c r="G70" s="86"/>
    </row>
    <row r="71" spans="1:7" s="336" customFormat="1" ht="12">
      <c r="A71" s="83"/>
      <c r="B71" s="97">
        <v>658</v>
      </c>
      <c r="C71" s="98" t="s">
        <v>40</v>
      </c>
      <c r="D71" s="320"/>
      <c r="E71" s="320"/>
      <c r="F71" s="320"/>
      <c r="G71" s="86"/>
    </row>
    <row r="72" spans="1:7" s="336" customFormat="1" ht="12">
      <c r="A72" s="83"/>
      <c r="B72" s="97"/>
      <c r="C72" s="94"/>
      <c r="D72" s="134"/>
      <c r="E72" s="134"/>
      <c r="F72" s="134"/>
      <c r="G72" s="86"/>
    </row>
    <row r="73" spans="1:7" s="346" customFormat="1" ht="12.75">
      <c r="A73" s="135"/>
      <c r="B73" s="136" t="s">
        <v>41</v>
      </c>
      <c r="C73" s="137"/>
      <c r="D73" s="95"/>
      <c r="E73" s="95"/>
      <c r="F73" s="95"/>
      <c r="G73" s="138"/>
    </row>
    <row r="74" spans="1:7" s="347" customFormat="1" ht="12">
      <c r="A74" s="135"/>
      <c r="B74" s="139">
        <v>66</v>
      </c>
      <c r="C74" s="140" t="s">
        <v>42</v>
      </c>
      <c r="D74" s="323"/>
      <c r="E74" s="323"/>
      <c r="F74" s="323"/>
      <c r="G74" s="138"/>
    </row>
    <row r="75" spans="1:7" s="347" customFormat="1" ht="12.75">
      <c r="A75" s="135"/>
      <c r="B75" s="141"/>
      <c r="C75" s="142"/>
      <c r="D75" s="143"/>
      <c r="E75" s="143"/>
      <c r="F75" s="143"/>
      <c r="G75" s="138"/>
    </row>
    <row r="76" spans="1:7" s="346" customFormat="1" ht="12.75">
      <c r="A76" s="135"/>
      <c r="B76" s="136" t="s">
        <v>43</v>
      </c>
      <c r="C76" s="137"/>
      <c r="D76" s="143"/>
      <c r="E76" s="143"/>
      <c r="F76" s="143"/>
      <c r="G76" s="138"/>
    </row>
    <row r="77" spans="1:7" s="347" customFormat="1" ht="12">
      <c r="A77" s="135"/>
      <c r="B77" s="139">
        <v>671</v>
      </c>
      <c r="C77" s="140" t="s">
        <v>44</v>
      </c>
      <c r="D77" s="323"/>
      <c r="E77" s="323"/>
      <c r="F77" s="323"/>
      <c r="G77" s="138"/>
    </row>
    <row r="78" spans="1:7" s="347" customFormat="1" ht="12">
      <c r="A78" s="135"/>
      <c r="B78" s="139">
        <v>675</v>
      </c>
      <c r="C78" s="140" t="s">
        <v>45</v>
      </c>
      <c r="D78" s="323"/>
      <c r="E78" s="323"/>
      <c r="F78" s="323"/>
      <c r="G78" s="138"/>
    </row>
    <row r="79" spans="1:7" s="347" customFormat="1" ht="12">
      <c r="A79" s="135"/>
      <c r="B79" s="139">
        <v>678</v>
      </c>
      <c r="C79" s="140" t="s">
        <v>46</v>
      </c>
      <c r="D79" s="323"/>
      <c r="E79" s="323"/>
      <c r="F79" s="323"/>
      <c r="G79" s="138"/>
    </row>
    <row r="80" spans="1:7" s="347" customFormat="1" ht="12.75">
      <c r="A80" s="135"/>
      <c r="B80" s="141"/>
      <c r="C80" s="139"/>
      <c r="D80" s="143"/>
      <c r="E80" s="143"/>
      <c r="F80" s="143"/>
      <c r="G80" s="138"/>
    </row>
    <row r="81" spans="1:7" s="348" customFormat="1" ht="12.75">
      <c r="A81" s="145"/>
      <c r="B81" s="146" t="s">
        <v>47</v>
      </c>
      <c r="C81" s="147"/>
      <c r="D81" s="148"/>
      <c r="E81" s="148"/>
      <c r="F81" s="148"/>
      <c r="G81" s="149"/>
    </row>
    <row r="82" spans="1:7" s="347" customFormat="1" ht="12">
      <c r="A82" s="135"/>
      <c r="B82" s="139">
        <v>6811</v>
      </c>
      <c r="C82" s="140" t="s">
        <v>48</v>
      </c>
      <c r="D82" s="318"/>
      <c r="E82" s="318"/>
      <c r="F82" s="318"/>
      <c r="G82" s="138"/>
    </row>
    <row r="83" spans="1:7" s="347" customFormat="1" ht="12">
      <c r="A83" s="135"/>
      <c r="B83" s="139">
        <v>6812</v>
      </c>
      <c r="C83" s="140" t="s">
        <v>49</v>
      </c>
      <c r="D83" s="318"/>
      <c r="E83" s="318"/>
      <c r="F83" s="318"/>
      <c r="G83" s="138"/>
    </row>
    <row r="84" spans="1:7" s="347" customFormat="1" ht="12">
      <c r="A84" s="135"/>
      <c r="B84" s="139">
        <v>6815</v>
      </c>
      <c r="C84" s="140" t="s">
        <v>50</v>
      </c>
      <c r="D84" s="318"/>
      <c r="E84" s="318"/>
      <c r="F84" s="318"/>
      <c r="G84" s="138"/>
    </row>
    <row r="85" spans="1:7" s="346" customFormat="1" ht="12">
      <c r="A85" s="135"/>
      <c r="B85" s="150">
        <v>6816</v>
      </c>
      <c r="C85" s="140" t="s">
        <v>51</v>
      </c>
      <c r="D85" s="318"/>
      <c r="E85" s="318"/>
      <c r="F85" s="318"/>
      <c r="G85" s="138"/>
    </row>
    <row r="86" spans="1:7" s="346" customFormat="1" ht="12">
      <c r="A86" s="135"/>
      <c r="B86" s="150">
        <v>6817</v>
      </c>
      <c r="C86" s="140" t="s">
        <v>52</v>
      </c>
      <c r="D86" s="318"/>
      <c r="E86" s="318"/>
      <c r="F86" s="318"/>
      <c r="G86" s="138"/>
    </row>
    <row r="87" spans="1:7" s="347" customFormat="1" ht="12.75" customHeight="1">
      <c r="A87" s="135"/>
      <c r="B87" s="139">
        <v>686</v>
      </c>
      <c r="C87" s="140" t="s">
        <v>53</v>
      </c>
      <c r="D87" s="318"/>
      <c r="E87" s="318"/>
      <c r="F87" s="318"/>
      <c r="G87" s="138"/>
    </row>
    <row r="88" spans="1:7" s="347" customFormat="1" ht="12">
      <c r="A88" s="135"/>
      <c r="B88" s="139">
        <v>687</v>
      </c>
      <c r="C88" s="140" t="s">
        <v>54</v>
      </c>
      <c r="D88" s="318"/>
      <c r="E88" s="318"/>
      <c r="F88" s="318"/>
      <c r="G88" s="138"/>
    </row>
    <row r="89" spans="1:7" s="347" customFormat="1" ht="12">
      <c r="A89" s="135"/>
      <c r="B89" s="139">
        <v>689</v>
      </c>
      <c r="C89" s="151" t="s">
        <v>194</v>
      </c>
      <c r="D89" s="318"/>
      <c r="E89" s="318"/>
      <c r="F89" s="318"/>
      <c r="G89" s="138"/>
    </row>
    <row r="90" spans="1:7" s="347" customFormat="1" ht="13.5" thickBot="1">
      <c r="A90" s="135"/>
      <c r="B90" s="141"/>
      <c r="C90" s="139"/>
      <c r="D90" s="143"/>
      <c r="E90" s="143"/>
      <c r="F90" s="143"/>
      <c r="G90" s="138"/>
    </row>
    <row r="91" spans="1:7" s="347" customFormat="1" ht="13.5" thickBot="1" thickTop="1">
      <c r="A91" s="135"/>
      <c r="B91" s="141"/>
      <c r="C91" s="105" t="s">
        <v>55</v>
      </c>
      <c r="D91" s="106">
        <f>SUM(D53:D63,D66:D71,D74,D77:D79,D82:D89)</f>
        <v>0</v>
      </c>
      <c r="E91" s="107">
        <f>SUM(E53:E63,E66:E71,E74,E77:E79,E82:E89)</f>
        <v>0</v>
      </c>
      <c r="F91" s="108">
        <f>SUM(F53:F63,F66:F71,F74,F77:F79,F82:F89)</f>
        <v>0</v>
      </c>
      <c r="G91" s="138"/>
    </row>
    <row r="92" spans="1:7" s="349" customFormat="1" ht="13.5" thickTop="1">
      <c r="A92" s="152"/>
      <c r="B92" s="153"/>
      <c r="C92" s="137"/>
      <c r="D92" s="154"/>
      <c r="E92" s="154"/>
      <c r="F92" s="154"/>
      <c r="G92" s="149"/>
    </row>
    <row r="93" spans="1:7" s="350" customFormat="1" ht="12.75" thickBot="1">
      <c r="A93" s="359"/>
      <c r="B93" s="155"/>
      <c r="C93" s="62"/>
      <c r="D93" s="156"/>
      <c r="E93" s="157"/>
      <c r="F93" s="157"/>
      <c r="G93" s="360"/>
    </row>
    <row r="94" spans="1:7" s="347" customFormat="1" ht="13.5" thickBot="1" thickTop="1">
      <c r="A94" s="135"/>
      <c r="B94" s="141"/>
      <c r="C94" s="105" t="s">
        <v>125</v>
      </c>
      <c r="D94" s="106">
        <f>D30+D47+D91</f>
        <v>0</v>
      </c>
      <c r="E94" s="107">
        <f>E30+E47+E91</f>
        <v>0</v>
      </c>
      <c r="F94" s="108">
        <f>F30+F47+F91</f>
        <v>0</v>
      </c>
      <c r="G94" s="138"/>
    </row>
    <row r="95" spans="1:7" ht="13.5" thickBot="1" thickTop="1">
      <c r="A95" s="359"/>
      <c r="B95" s="159"/>
      <c r="C95" s="64"/>
      <c r="D95" s="157"/>
      <c r="E95" s="157"/>
      <c r="F95" s="157"/>
      <c r="G95" s="360"/>
    </row>
    <row r="96" spans="1:7" ht="13.5" thickBot="1" thickTop="1">
      <c r="A96" s="359"/>
      <c r="B96" s="159"/>
      <c r="C96" s="105" t="s">
        <v>90</v>
      </c>
      <c r="D96" s="106">
        <f>IF(D165&gt;D94,D165-D94,0)</f>
        <v>0</v>
      </c>
      <c r="E96" s="107">
        <f>IF(E165&gt;E94,E165-E94,0)</f>
        <v>0</v>
      </c>
      <c r="F96" s="108">
        <f>IF(F165&gt;F94,F165-F94,0)</f>
        <v>0</v>
      </c>
      <c r="G96" s="360"/>
    </row>
    <row r="97" spans="1:7" ht="13.5" thickBot="1" thickTop="1">
      <c r="A97" s="359"/>
      <c r="B97" s="159"/>
      <c r="C97" s="64"/>
      <c r="D97" s="62"/>
      <c r="E97" s="62"/>
      <c r="F97" s="62"/>
      <c r="G97" s="360"/>
    </row>
    <row r="98" spans="1:7" ht="27" thickBot="1" thickTop="1">
      <c r="A98" s="359"/>
      <c r="B98" s="159"/>
      <c r="C98" s="105" t="s">
        <v>136</v>
      </c>
      <c r="D98" s="106">
        <f>D94+D96</f>
        <v>0</v>
      </c>
      <c r="E98" s="107">
        <f>E94+E96</f>
        <v>0</v>
      </c>
      <c r="F98" s="108">
        <f>F94+F96</f>
        <v>0</v>
      </c>
      <c r="G98" s="360"/>
    </row>
    <row r="99" spans="1:7" ht="25.5" customHeight="1" thickTop="1">
      <c r="A99" s="359"/>
      <c r="B99" s="160"/>
      <c r="C99" s="161"/>
      <c r="D99" s="162"/>
      <c r="E99" s="162"/>
      <c r="F99" s="162"/>
      <c r="G99" s="61"/>
    </row>
    <row r="100" spans="1:7" ht="38.25" customHeight="1">
      <c r="A100" s="359"/>
      <c r="B100" s="504" t="s">
        <v>250</v>
      </c>
      <c r="C100" s="504"/>
      <c r="D100" s="504"/>
      <c r="E100" s="504"/>
      <c r="F100" s="504"/>
      <c r="G100" s="61"/>
    </row>
    <row r="101" spans="1:7" ht="15.75" customHeight="1">
      <c r="A101" s="359"/>
      <c r="B101" s="160"/>
      <c r="C101" s="68" t="s">
        <v>191</v>
      </c>
      <c r="D101" s="162"/>
      <c r="E101" s="162"/>
      <c r="F101" s="162"/>
      <c r="G101" s="61"/>
    </row>
    <row r="102" spans="1:7" ht="12.75">
      <c r="A102" s="359"/>
      <c r="B102" s="162"/>
      <c r="C102" s="163"/>
      <c r="D102" s="72" t="s">
        <v>0</v>
      </c>
      <c r="E102" s="72" t="s">
        <v>150</v>
      </c>
      <c r="F102" s="73" t="s">
        <v>147</v>
      </c>
      <c r="G102" s="61"/>
    </row>
    <row r="103" spans="1:7" ht="25.5">
      <c r="A103" s="359"/>
      <c r="B103" s="164"/>
      <c r="C103" s="163" t="s">
        <v>177</v>
      </c>
      <c r="D103" s="77" t="s">
        <v>156</v>
      </c>
      <c r="E103" s="77" t="s">
        <v>156</v>
      </c>
      <c r="F103" s="77" t="s">
        <v>156</v>
      </c>
      <c r="G103" s="61"/>
    </row>
    <row r="104" spans="1:7" ht="12.75">
      <c r="A104" s="359"/>
      <c r="B104" s="165"/>
      <c r="C104" s="166"/>
      <c r="D104" s="81"/>
      <c r="E104" s="81"/>
      <c r="F104" s="81"/>
      <c r="G104" s="61"/>
    </row>
    <row r="105" spans="1:7" ht="12">
      <c r="A105" s="359"/>
      <c r="B105" s="167">
        <v>731</v>
      </c>
      <c r="C105" s="144" t="s">
        <v>56</v>
      </c>
      <c r="D105" s="318"/>
      <c r="E105" s="318"/>
      <c r="F105" s="318"/>
      <c r="G105" s="360"/>
    </row>
    <row r="106" spans="1:7" ht="12">
      <c r="A106" s="359"/>
      <c r="B106" s="167">
        <v>732</v>
      </c>
      <c r="C106" s="144" t="s">
        <v>57</v>
      </c>
      <c r="D106" s="318"/>
      <c r="E106" s="318"/>
      <c r="F106" s="318"/>
      <c r="G106" s="360"/>
    </row>
    <row r="107" spans="1:7" ht="12">
      <c r="A107" s="359"/>
      <c r="B107" s="167">
        <v>733</v>
      </c>
      <c r="C107" s="144" t="s">
        <v>58</v>
      </c>
      <c r="D107" s="318"/>
      <c r="E107" s="318"/>
      <c r="F107" s="318"/>
      <c r="G107" s="360"/>
    </row>
    <row r="108" spans="1:7" ht="12">
      <c r="A108" s="359"/>
      <c r="B108" s="168">
        <v>734</v>
      </c>
      <c r="C108" s="144" t="s">
        <v>59</v>
      </c>
      <c r="D108" s="318"/>
      <c r="E108" s="318"/>
      <c r="F108" s="318"/>
      <c r="G108" s="360"/>
    </row>
    <row r="109" spans="1:7" ht="12">
      <c r="A109" s="359"/>
      <c r="B109" s="168">
        <v>735</v>
      </c>
      <c r="C109" s="144" t="s">
        <v>60</v>
      </c>
      <c r="D109" s="450">
        <f>SUM(D110:D113)</f>
        <v>0</v>
      </c>
      <c r="E109" s="450">
        <f>SUM(E110:E113)</f>
        <v>0</v>
      </c>
      <c r="F109" s="450">
        <f>SUM(F110:F113)</f>
        <v>0</v>
      </c>
      <c r="G109" s="360"/>
    </row>
    <row r="110" spans="1:7" ht="12.75">
      <c r="A110" s="359"/>
      <c r="B110" s="361">
        <v>7351</v>
      </c>
      <c r="C110" s="169" t="s">
        <v>61</v>
      </c>
      <c r="D110" s="324"/>
      <c r="E110" s="324"/>
      <c r="F110" s="324"/>
      <c r="G110" s="360"/>
    </row>
    <row r="111" spans="1:7" ht="12.75">
      <c r="A111" s="359"/>
      <c r="B111" s="361">
        <v>7352</v>
      </c>
      <c r="C111" s="169" t="s">
        <v>62</v>
      </c>
      <c r="D111" s="324"/>
      <c r="E111" s="324"/>
      <c r="F111" s="324"/>
      <c r="G111" s="360"/>
    </row>
    <row r="112" spans="1:7" ht="12.75">
      <c r="A112" s="359"/>
      <c r="B112" s="361">
        <v>7353</v>
      </c>
      <c r="C112" s="169" t="s">
        <v>63</v>
      </c>
      <c r="D112" s="324"/>
      <c r="E112" s="324"/>
      <c r="F112" s="324"/>
      <c r="G112" s="360"/>
    </row>
    <row r="113" spans="1:7" ht="12.75">
      <c r="A113" s="359"/>
      <c r="B113" s="361">
        <v>7358</v>
      </c>
      <c r="C113" s="169" t="s">
        <v>214</v>
      </c>
      <c r="D113" s="324"/>
      <c r="E113" s="324"/>
      <c r="F113" s="324"/>
      <c r="G113" s="360"/>
    </row>
    <row r="114" spans="1:7" ht="12">
      <c r="A114" s="359"/>
      <c r="B114" s="168">
        <v>738</v>
      </c>
      <c r="C114" s="144" t="s">
        <v>64</v>
      </c>
      <c r="D114" s="318"/>
      <c r="E114" s="318"/>
      <c r="F114" s="318"/>
      <c r="G114" s="360"/>
    </row>
    <row r="115" spans="1:7" s="350" customFormat="1" ht="13.5" thickBot="1">
      <c r="A115" s="359"/>
      <c r="B115" s="168"/>
      <c r="C115" s="170"/>
      <c r="D115" s="166"/>
      <c r="E115" s="166"/>
      <c r="F115" s="166"/>
      <c r="G115" s="360"/>
    </row>
    <row r="116" spans="1:7" ht="13.5" thickBot="1" thickTop="1">
      <c r="A116" s="359"/>
      <c r="B116" s="171"/>
      <c r="C116" s="105" t="s">
        <v>13</v>
      </c>
      <c r="D116" s="106">
        <f>SUM(D105:D109,D114)</f>
        <v>0</v>
      </c>
      <c r="E116" s="107">
        <f>SUM(E105:E109,E114)</f>
        <v>0</v>
      </c>
      <c r="F116" s="108">
        <f>SUM(F105:F109,F114)</f>
        <v>0</v>
      </c>
      <c r="G116" s="360"/>
    </row>
    <row r="117" spans="1:7" ht="13.5" thickTop="1">
      <c r="A117" s="359"/>
      <c r="B117" s="171"/>
      <c r="C117" s="166"/>
      <c r="D117" s="172"/>
      <c r="E117" s="172"/>
      <c r="F117" s="172"/>
      <c r="G117" s="61"/>
    </row>
    <row r="118" spans="1:7" ht="12">
      <c r="A118" s="359"/>
      <c r="B118" s="160"/>
      <c r="C118" s="161"/>
      <c r="D118" s="162"/>
      <c r="E118" s="162"/>
      <c r="F118" s="162"/>
      <c r="G118" s="61"/>
    </row>
    <row r="119" spans="1:7" ht="12.75">
      <c r="A119" s="359"/>
      <c r="B119" s="160"/>
      <c r="C119" s="505" t="s">
        <v>178</v>
      </c>
      <c r="D119" s="72" t="s">
        <v>0</v>
      </c>
      <c r="E119" s="72" t="s">
        <v>150</v>
      </c>
      <c r="F119" s="73" t="s">
        <v>147</v>
      </c>
      <c r="G119" s="61"/>
    </row>
    <row r="120" spans="1:7" ht="25.5">
      <c r="A120" s="359"/>
      <c r="B120" s="160"/>
      <c r="C120" s="505"/>
      <c r="D120" s="77" t="s">
        <v>156</v>
      </c>
      <c r="E120" s="77" t="s">
        <v>156</v>
      </c>
      <c r="F120" s="77" t="s">
        <v>156</v>
      </c>
      <c r="G120" s="61"/>
    </row>
    <row r="121" spans="1:7" ht="12.75">
      <c r="A121" s="359"/>
      <c r="B121" s="165"/>
      <c r="C121" s="166"/>
      <c r="D121" s="81"/>
      <c r="E121" s="81"/>
      <c r="F121" s="81"/>
      <c r="G121" s="61"/>
    </row>
    <row r="122" spans="1:7" ht="12">
      <c r="A122" s="359"/>
      <c r="B122" s="173">
        <v>70</v>
      </c>
      <c r="C122" s="174" t="s">
        <v>92</v>
      </c>
      <c r="D122" s="318"/>
      <c r="E122" s="318"/>
      <c r="F122" s="318"/>
      <c r="G122" s="360"/>
    </row>
    <row r="123" spans="1:7" ht="12">
      <c r="A123" s="359"/>
      <c r="B123" s="173">
        <v>71</v>
      </c>
      <c r="C123" s="174" t="s">
        <v>65</v>
      </c>
      <c r="D123" s="318"/>
      <c r="E123" s="318"/>
      <c r="F123" s="318"/>
      <c r="G123" s="360"/>
    </row>
    <row r="124" spans="1:7" ht="12">
      <c r="A124" s="359"/>
      <c r="B124" s="173">
        <v>72</v>
      </c>
      <c r="C124" s="174" t="s">
        <v>66</v>
      </c>
      <c r="D124" s="318"/>
      <c r="E124" s="318"/>
      <c r="F124" s="318"/>
      <c r="G124" s="360"/>
    </row>
    <row r="125" spans="1:7" ht="12">
      <c r="A125" s="359"/>
      <c r="B125" s="175">
        <v>74</v>
      </c>
      <c r="C125" s="174" t="s">
        <v>67</v>
      </c>
      <c r="D125" s="318"/>
      <c r="E125" s="318"/>
      <c r="F125" s="318"/>
      <c r="G125" s="360"/>
    </row>
    <row r="126" spans="1:7" ht="12">
      <c r="A126" s="359"/>
      <c r="B126" s="173">
        <v>75</v>
      </c>
      <c r="C126" s="174" t="s">
        <v>68</v>
      </c>
      <c r="D126" s="318"/>
      <c r="E126" s="318"/>
      <c r="F126" s="318"/>
      <c r="G126" s="360"/>
    </row>
    <row r="127" spans="1:7" ht="12">
      <c r="A127" s="359"/>
      <c r="B127" s="173">
        <v>603</v>
      </c>
      <c r="C127" s="174" t="s">
        <v>69</v>
      </c>
      <c r="D127" s="318"/>
      <c r="E127" s="318"/>
      <c r="F127" s="318"/>
      <c r="G127" s="360"/>
    </row>
    <row r="128" spans="1:7" ht="12">
      <c r="A128" s="359"/>
      <c r="B128" s="173">
        <v>609</v>
      </c>
      <c r="C128" s="174" t="s">
        <v>70</v>
      </c>
      <c r="D128" s="318"/>
      <c r="E128" s="318"/>
      <c r="F128" s="318"/>
      <c r="G128" s="360"/>
    </row>
    <row r="129" spans="1:7" ht="12">
      <c r="A129" s="359"/>
      <c r="B129" s="173">
        <v>619</v>
      </c>
      <c r="C129" s="174" t="s">
        <v>71</v>
      </c>
      <c r="D129" s="318"/>
      <c r="E129" s="318"/>
      <c r="F129" s="318"/>
      <c r="G129" s="360"/>
    </row>
    <row r="130" spans="1:7" ht="12">
      <c r="A130" s="359"/>
      <c r="B130" s="173">
        <v>629</v>
      </c>
      <c r="C130" s="174" t="s">
        <v>72</v>
      </c>
      <c r="D130" s="318"/>
      <c r="E130" s="318"/>
      <c r="F130" s="318"/>
      <c r="G130" s="360"/>
    </row>
    <row r="131" spans="1:7" ht="12">
      <c r="A131" s="359"/>
      <c r="B131" s="173">
        <v>6419</v>
      </c>
      <c r="C131" s="174" t="s">
        <v>73</v>
      </c>
      <c r="D131" s="318"/>
      <c r="E131" s="318"/>
      <c r="F131" s="318"/>
      <c r="G131" s="360"/>
    </row>
    <row r="132" spans="1:7" ht="12">
      <c r="A132" s="359"/>
      <c r="B132" s="173">
        <v>6429</v>
      </c>
      <c r="C132" s="174" t="s">
        <v>74</v>
      </c>
      <c r="D132" s="318"/>
      <c r="E132" s="318"/>
      <c r="F132" s="318"/>
      <c r="G132" s="360"/>
    </row>
    <row r="133" spans="1:7" ht="12">
      <c r="A133" s="359"/>
      <c r="B133" s="173">
        <v>6439</v>
      </c>
      <c r="C133" s="174" t="s">
        <v>75</v>
      </c>
      <c r="D133" s="318"/>
      <c r="E133" s="318"/>
      <c r="F133" s="318"/>
      <c r="G133" s="360"/>
    </row>
    <row r="134" spans="1:7" ht="24.75">
      <c r="A134" s="359"/>
      <c r="B134" s="173" t="s">
        <v>89</v>
      </c>
      <c r="C134" s="174" t="s">
        <v>76</v>
      </c>
      <c r="D134" s="423"/>
      <c r="E134" s="423"/>
      <c r="F134" s="423"/>
      <c r="G134" s="360"/>
    </row>
    <row r="135" spans="1:7" ht="12">
      <c r="A135" s="359"/>
      <c r="B135" s="173">
        <v>6489</v>
      </c>
      <c r="C135" s="174" t="s">
        <v>77</v>
      </c>
      <c r="D135" s="318"/>
      <c r="E135" s="318"/>
      <c r="F135" s="318"/>
      <c r="G135" s="360"/>
    </row>
    <row r="136" spans="1:7" ht="12">
      <c r="A136" s="359"/>
      <c r="B136" s="173">
        <v>6611</v>
      </c>
      <c r="C136" s="174" t="s">
        <v>78</v>
      </c>
      <c r="D136" s="318"/>
      <c r="E136" s="318"/>
      <c r="F136" s="318"/>
      <c r="G136" s="360"/>
    </row>
    <row r="137" spans="1:7" s="350" customFormat="1" ht="12.75" thickBot="1">
      <c r="A137" s="359"/>
      <c r="B137" s="173"/>
      <c r="C137" s="176"/>
      <c r="D137" s="177"/>
      <c r="E137" s="177"/>
      <c r="F137" s="177"/>
      <c r="G137" s="360"/>
    </row>
    <row r="138" spans="1:7" ht="13.5" thickBot="1" thickTop="1">
      <c r="A138" s="359"/>
      <c r="B138" s="171"/>
      <c r="C138" s="105" t="s">
        <v>25</v>
      </c>
      <c r="D138" s="106">
        <f>SUM(D122:D136)</f>
        <v>0</v>
      </c>
      <c r="E138" s="107">
        <f>SUM(E122:E136)</f>
        <v>0</v>
      </c>
      <c r="F138" s="108">
        <f>SUM(F122:F136)</f>
        <v>0</v>
      </c>
      <c r="G138" s="360"/>
    </row>
    <row r="139" spans="1:7" s="350" customFormat="1" ht="13.5" thickTop="1">
      <c r="A139" s="359"/>
      <c r="B139" s="171"/>
      <c r="C139" s="166"/>
      <c r="D139" s="172"/>
      <c r="E139" s="172"/>
      <c r="F139" s="172"/>
      <c r="G139" s="61"/>
    </row>
    <row r="140" spans="1:7" s="350" customFormat="1" ht="12.75">
      <c r="A140" s="359"/>
      <c r="B140" s="171"/>
      <c r="C140" s="166"/>
      <c r="D140" s="172"/>
      <c r="E140" s="172"/>
      <c r="F140" s="172"/>
      <c r="G140" s="61"/>
    </row>
    <row r="141" spans="1:7" ht="25.5">
      <c r="A141" s="359"/>
      <c r="B141" s="160"/>
      <c r="C141" s="178" t="s">
        <v>280</v>
      </c>
      <c r="D141" s="72" t="s">
        <v>0</v>
      </c>
      <c r="E141" s="72" t="s">
        <v>150</v>
      </c>
      <c r="F141" s="73" t="s">
        <v>147</v>
      </c>
      <c r="G141" s="61"/>
    </row>
    <row r="142" spans="1:7" ht="25.5">
      <c r="A142" s="359"/>
      <c r="B142" s="160"/>
      <c r="C142" s="161"/>
      <c r="D142" s="77" t="s">
        <v>156</v>
      </c>
      <c r="E142" s="77" t="s">
        <v>156</v>
      </c>
      <c r="F142" s="77" t="s">
        <v>156</v>
      </c>
      <c r="G142" s="61"/>
    </row>
    <row r="143" spans="1:7" ht="12">
      <c r="A143" s="359"/>
      <c r="B143" s="160"/>
      <c r="C143" s="170"/>
      <c r="D143" s="81"/>
      <c r="E143" s="81"/>
      <c r="F143" s="81"/>
      <c r="G143" s="61"/>
    </row>
    <row r="144" spans="1:7" ht="12">
      <c r="A144" s="359"/>
      <c r="B144" s="175">
        <v>76</v>
      </c>
      <c r="C144" s="174" t="s">
        <v>79</v>
      </c>
      <c r="D144" s="318"/>
      <c r="E144" s="318"/>
      <c r="F144" s="318"/>
      <c r="G144" s="360"/>
    </row>
    <row r="145" spans="1:7" ht="12">
      <c r="A145" s="359"/>
      <c r="B145" s="175"/>
      <c r="C145" s="176"/>
      <c r="D145" s="177"/>
      <c r="E145" s="177"/>
      <c r="F145" s="177"/>
      <c r="G145" s="360"/>
    </row>
    <row r="146" spans="1:7" ht="12.75">
      <c r="A146" s="359"/>
      <c r="B146" s="179" t="s">
        <v>80</v>
      </c>
      <c r="C146" s="180"/>
      <c r="D146" s="181"/>
      <c r="E146" s="181"/>
      <c r="F146" s="181"/>
      <c r="G146" s="360"/>
    </row>
    <row r="147" spans="1:7" ht="12">
      <c r="A147" s="359"/>
      <c r="B147" s="182">
        <v>771</v>
      </c>
      <c r="C147" s="183" t="s">
        <v>81</v>
      </c>
      <c r="D147" s="318"/>
      <c r="E147" s="318"/>
      <c r="F147" s="318"/>
      <c r="G147" s="360"/>
    </row>
    <row r="148" spans="1:7" ht="12">
      <c r="A148" s="359"/>
      <c r="B148" s="182">
        <v>775</v>
      </c>
      <c r="C148" s="183" t="s">
        <v>82</v>
      </c>
      <c r="D148" s="318"/>
      <c r="E148" s="318"/>
      <c r="F148" s="318"/>
      <c r="G148" s="360"/>
    </row>
    <row r="149" spans="1:7" ht="12">
      <c r="A149" s="359"/>
      <c r="B149" s="182">
        <v>777</v>
      </c>
      <c r="C149" s="183" t="s">
        <v>83</v>
      </c>
      <c r="D149" s="318"/>
      <c r="E149" s="318"/>
      <c r="F149" s="318"/>
      <c r="G149" s="360"/>
    </row>
    <row r="150" spans="1:7" ht="12">
      <c r="A150" s="359"/>
      <c r="B150" s="182">
        <v>778</v>
      </c>
      <c r="C150" s="183" t="s">
        <v>193</v>
      </c>
      <c r="D150" s="318"/>
      <c r="E150" s="318"/>
      <c r="F150" s="318"/>
      <c r="G150" s="360"/>
    </row>
    <row r="151" spans="1:7" ht="12">
      <c r="A151" s="359"/>
      <c r="B151" s="182">
        <v>7781</v>
      </c>
      <c r="C151" s="183" t="s">
        <v>192</v>
      </c>
      <c r="D151" s="318"/>
      <c r="E151" s="318"/>
      <c r="F151" s="318"/>
      <c r="G151" s="360"/>
    </row>
    <row r="152" spans="1:7" ht="12.75">
      <c r="A152" s="359"/>
      <c r="B152" s="184"/>
      <c r="C152" s="185"/>
      <c r="D152" s="186"/>
      <c r="E152" s="186"/>
      <c r="F152" s="186"/>
      <c r="G152" s="360"/>
    </row>
    <row r="153" spans="1:7" ht="12.75">
      <c r="A153" s="359"/>
      <c r="B153" s="179" t="s">
        <v>84</v>
      </c>
      <c r="C153" s="187"/>
      <c r="D153" s="181"/>
      <c r="E153" s="181"/>
      <c r="F153" s="181"/>
      <c r="G153" s="360"/>
    </row>
    <row r="154" spans="1:7" ht="12">
      <c r="A154" s="359"/>
      <c r="B154" s="182">
        <v>7811</v>
      </c>
      <c r="C154" s="144" t="s">
        <v>140</v>
      </c>
      <c r="D154" s="318"/>
      <c r="E154" s="318"/>
      <c r="F154" s="318"/>
      <c r="G154" s="360"/>
    </row>
    <row r="155" spans="1:7" ht="12">
      <c r="A155" s="359"/>
      <c r="B155" s="182">
        <v>7815</v>
      </c>
      <c r="C155" s="144" t="s">
        <v>139</v>
      </c>
      <c r="D155" s="318"/>
      <c r="E155" s="318"/>
      <c r="F155" s="318"/>
      <c r="G155" s="360"/>
    </row>
    <row r="156" spans="1:7" ht="12">
      <c r="A156" s="359"/>
      <c r="B156" s="182">
        <v>7816</v>
      </c>
      <c r="C156" s="144" t="s">
        <v>138</v>
      </c>
      <c r="D156" s="318"/>
      <c r="E156" s="318"/>
      <c r="F156" s="318"/>
      <c r="G156" s="360"/>
    </row>
    <row r="157" spans="1:7" ht="12">
      <c r="A157" s="359"/>
      <c r="B157" s="182">
        <v>7817</v>
      </c>
      <c r="C157" s="144" t="s">
        <v>137</v>
      </c>
      <c r="D157" s="318"/>
      <c r="E157" s="318"/>
      <c r="F157" s="318"/>
      <c r="G157" s="360"/>
    </row>
    <row r="158" spans="1:7" ht="12">
      <c r="A158" s="359"/>
      <c r="B158" s="182">
        <v>786</v>
      </c>
      <c r="C158" s="144" t="s">
        <v>85</v>
      </c>
      <c r="D158" s="318"/>
      <c r="E158" s="318"/>
      <c r="F158" s="318"/>
      <c r="G158" s="360"/>
    </row>
    <row r="159" spans="1:7" ht="12">
      <c r="A159" s="359"/>
      <c r="B159" s="182">
        <v>787</v>
      </c>
      <c r="C159" s="144" t="s">
        <v>86</v>
      </c>
      <c r="D159" s="423"/>
      <c r="E159" s="423"/>
      <c r="F159" s="423"/>
      <c r="G159" s="360"/>
    </row>
    <row r="160" spans="1:7" ht="24.75">
      <c r="A160" s="359"/>
      <c r="B160" s="182">
        <v>789</v>
      </c>
      <c r="C160" s="144" t="s">
        <v>87</v>
      </c>
      <c r="D160" s="423"/>
      <c r="E160" s="423"/>
      <c r="F160" s="423"/>
      <c r="G160" s="360"/>
    </row>
    <row r="161" spans="1:7" ht="12">
      <c r="A161" s="359"/>
      <c r="B161" s="182">
        <v>79</v>
      </c>
      <c r="C161" s="183" t="s">
        <v>88</v>
      </c>
      <c r="D161" s="318"/>
      <c r="E161" s="318"/>
      <c r="F161" s="318"/>
      <c r="G161" s="360"/>
    </row>
    <row r="162" spans="1:7" ht="13.5" thickBot="1">
      <c r="A162" s="359"/>
      <c r="B162" s="184"/>
      <c r="C162" s="185"/>
      <c r="D162" s="185"/>
      <c r="E162" s="185"/>
      <c r="F162" s="185"/>
      <c r="G162" s="360"/>
    </row>
    <row r="163" spans="1:7" ht="13.5" thickBot="1" thickTop="1">
      <c r="A163" s="359"/>
      <c r="B163" s="188"/>
      <c r="C163" s="105" t="s">
        <v>55</v>
      </c>
      <c r="D163" s="106">
        <f>SUM(D144,D147:D151,D154:D161)</f>
        <v>0</v>
      </c>
      <c r="E163" s="107">
        <f>SUM(E144,E147:E151,E154:E161)</f>
        <v>0</v>
      </c>
      <c r="F163" s="108">
        <f>SUM(F144,F147:F151,F154:F161)</f>
        <v>0</v>
      </c>
      <c r="G163" s="360"/>
    </row>
    <row r="164" spans="1:7" ht="13.5" thickBot="1" thickTop="1">
      <c r="A164" s="359"/>
      <c r="B164" s="184"/>
      <c r="C164" s="189"/>
      <c r="D164" s="185"/>
      <c r="E164" s="185"/>
      <c r="F164" s="185"/>
      <c r="G164" s="360"/>
    </row>
    <row r="165" spans="1:7" s="351" customFormat="1" ht="13.5" thickBot="1" thickTop="1">
      <c r="A165" s="190"/>
      <c r="B165" s="184"/>
      <c r="C165" s="105" t="s">
        <v>126</v>
      </c>
      <c r="D165" s="106">
        <f>D116+D138+D163</f>
        <v>0</v>
      </c>
      <c r="E165" s="107">
        <f>E116+E138+E163</f>
        <v>0</v>
      </c>
      <c r="F165" s="108">
        <f>F116+F138+F163</f>
        <v>0</v>
      </c>
      <c r="G165" s="191"/>
    </row>
    <row r="166" spans="1:7" ht="13.5" thickBot="1" thickTop="1">
      <c r="A166" s="359"/>
      <c r="B166" s="182"/>
      <c r="C166" s="185"/>
      <c r="D166" s="185"/>
      <c r="E166" s="185"/>
      <c r="F166" s="185"/>
      <c r="G166" s="360"/>
    </row>
    <row r="167" spans="1:7" ht="13.5" thickBot="1" thickTop="1">
      <c r="A167" s="359"/>
      <c r="B167" s="159"/>
      <c r="C167" s="105" t="s">
        <v>91</v>
      </c>
      <c r="D167" s="106">
        <f>IF(D165&gt;D94,0,-D165+D94)</f>
        <v>0</v>
      </c>
      <c r="E167" s="107">
        <f>IF(E165&gt;E94,0,-E165+E94)</f>
        <v>0</v>
      </c>
      <c r="F167" s="108">
        <f>IF(F165&gt;F94,0,-F165+F94)</f>
        <v>0</v>
      </c>
      <c r="G167" s="360"/>
    </row>
    <row r="168" spans="1:7" ht="13.5" thickBot="1" thickTop="1">
      <c r="A168" s="359"/>
      <c r="B168" s="159"/>
      <c r="C168" s="64"/>
      <c r="D168" s="62"/>
      <c r="E168" s="62"/>
      <c r="F168" s="62"/>
      <c r="G168" s="360"/>
    </row>
    <row r="169" spans="1:7" ht="27" thickBot="1" thickTop="1">
      <c r="A169" s="359"/>
      <c r="B169" s="159"/>
      <c r="C169" s="105" t="s">
        <v>136</v>
      </c>
      <c r="D169" s="106">
        <f>D165+D167</f>
        <v>0</v>
      </c>
      <c r="E169" s="107">
        <f>E165+E167</f>
        <v>0</v>
      </c>
      <c r="F169" s="108">
        <f>F165+F167</f>
        <v>0</v>
      </c>
      <c r="G169" s="360"/>
    </row>
    <row r="170" spans="1:7" ht="13.5" thickBot="1" thickTop="1">
      <c r="A170" s="359"/>
      <c r="B170" s="62"/>
      <c r="C170" s="62"/>
      <c r="D170" s="62"/>
      <c r="E170" s="62"/>
      <c r="F170" s="62"/>
      <c r="G170" s="360"/>
    </row>
    <row r="171" spans="1:7" ht="12.75" thickTop="1">
      <c r="A171" s="359"/>
      <c r="B171" s="159"/>
      <c r="C171" s="389" t="s">
        <v>223</v>
      </c>
      <c r="D171" s="325"/>
      <c r="E171" s="325"/>
      <c r="F171" s="326"/>
      <c r="G171" s="360"/>
    </row>
    <row r="172" spans="1:7" ht="12.75" thickBot="1">
      <c r="A172" s="359"/>
      <c r="B172" s="159"/>
      <c r="C172" s="390" t="s">
        <v>224</v>
      </c>
      <c r="D172" s="327"/>
      <c r="E172" s="327"/>
      <c r="F172" s="328"/>
      <c r="G172" s="360"/>
    </row>
    <row r="173" spans="1:7" ht="13.5" thickBot="1" thickTop="1">
      <c r="A173" s="192"/>
      <c r="B173" s="193"/>
      <c r="C173" s="194"/>
      <c r="D173" s="195"/>
      <c r="E173" s="195"/>
      <c r="F173" s="195"/>
      <c r="G173" s="196"/>
    </row>
  </sheetData>
  <sheetProtection password="8694" sheet="1" objects="1" scenarios="1"/>
  <mergeCells count="9">
    <mergeCell ref="C119:C120"/>
    <mergeCell ref="B2:C2"/>
    <mergeCell ref="D2:F2"/>
    <mergeCell ref="B4:C4"/>
    <mergeCell ref="D4:F4"/>
    <mergeCell ref="B6:F6"/>
    <mergeCell ref="B100:F100"/>
    <mergeCell ref="B3:C3"/>
    <mergeCell ref="D3:F3"/>
  </mergeCells>
  <dataValidations count="2">
    <dataValidation type="decimal" operator="greaterThanOrEqual" allowBlank="1" showInputMessage="1" showErrorMessage="1" error="Veuillez saisir un nombre." sqref="D167:F167 D96:F96 D109:F109">
      <formula1>0</formula1>
    </dataValidation>
    <dataValidation type="decimal" allowBlank="1" showInputMessage="1" showErrorMessage="1" error="Veuillez saisir un nombre." sqref="D11:F28 D35:F45 D53:F89 D105:F108 D110:F114 D122:F136 D144:F144 D147:F151 D154:F161 D171:F172">
      <formula1>-10000000000000000</formula1>
      <formula2>100000000000000000</formula2>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Feuil5">
    <pageSetUpPr fitToPage="1"/>
  </sheetPr>
  <dimension ref="A1:H36"/>
  <sheetViews>
    <sheetView showGridLines="0" zoomScalePageLayoutView="0" workbookViewId="0" topLeftCell="A1">
      <selection activeCell="A1" sqref="A1"/>
    </sheetView>
  </sheetViews>
  <sheetFormatPr defaultColWidth="11.421875" defaultRowHeight="15"/>
  <cols>
    <col min="1" max="1" width="2.7109375" style="277" customWidth="1"/>
    <col min="2" max="2" width="72.7109375" style="277" customWidth="1"/>
    <col min="3" max="4" width="15.7109375" style="277" customWidth="1"/>
    <col min="5" max="5" width="72.7109375" style="277" customWidth="1"/>
    <col min="6" max="6" width="2.7109375" style="277" customWidth="1"/>
    <col min="7" max="16384" width="11.421875" style="277" customWidth="1"/>
  </cols>
  <sheetData>
    <row r="1" spans="1:6" ht="12">
      <c r="A1" s="274"/>
      <c r="B1" s="275"/>
      <c r="C1" s="275"/>
      <c r="D1" s="275"/>
      <c r="E1" s="275"/>
      <c r="F1" s="276"/>
    </row>
    <row r="2" spans="1:6" ht="38.25" customHeight="1">
      <c r="A2" s="278"/>
      <c r="B2" s="503" t="s">
        <v>133</v>
      </c>
      <c r="C2" s="503"/>
      <c r="D2" s="503"/>
      <c r="E2" s="503"/>
      <c r="F2" s="279"/>
    </row>
    <row r="3" spans="1:6" ht="12.75">
      <c r="A3" s="278"/>
      <c r="B3" s="280"/>
      <c r="C3" s="280"/>
      <c r="D3" s="280"/>
      <c r="E3" s="280"/>
      <c r="F3" s="279"/>
    </row>
    <row r="4" spans="1:6" ht="12.75">
      <c r="A4" s="278"/>
      <c r="B4" s="511" t="s">
        <v>151</v>
      </c>
      <c r="C4" s="511"/>
      <c r="D4" s="511"/>
      <c r="E4" s="511"/>
      <c r="F4" s="279"/>
    </row>
    <row r="5" spans="1:6" ht="12.75">
      <c r="A5" s="278"/>
      <c r="B5" s="392"/>
      <c r="C5" s="392"/>
      <c r="D5" s="392"/>
      <c r="E5" s="392"/>
      <c r="F5" s="279"/>
    </row>
    <row r="6" spans="1:6" ht="12.75">
      <c r="A6" s="278"/>
      <c r="B6" s="281" t="s">
        <v>179</v>
      </c>
      <c r="C6" s="509">
        <f>CRPP!$D$3</f>
        <v>0</v>
      </c>
      <c r="D6" s="509"/>
      <c r="E6" s="509"/>
      <c r="F6" s="279"/>
    </row>
    <row r="7" spans="1:6" ht="12.75">
      <c r="A7" s="278"/>
      <c r="B7" s="281" t="s">
        <v>180</v>
      </c>
      <c r="C7" s="510">
        <f>CRPP!$D$2</f>
        <v>0</v>
      </c>
      <c r="D7" s="510"/>
      <c r="E7" s="510"/>
      <c r="F7" s="279"/>
    </row>
    <row r="8" spans="1:6" ht="13.5" thickBot="1">
      <c r="A8" s="278"/>
      <c r="B8" s="282"/>
      <c r="C8" s="283"/>
      <c r="D8" s="283"/>
      <c r="E8" s="284"/>
      <c r="F8" s="279"/>
    </row>
    <row r="9" spans="1:6" s="289" customFormat="1" ht="12.75">
      <c r="A9" s="285"/>
      <c r="B9" s="392"/>
      <c r="C9" s="286" t="s">
        <v>123</v>
      </c>
      <c r="D9" s="287" t="s">
        <v>124</v>
      </c>
      <c r="E9" s="392"/>
      <c r="F9" s="288"/>
    </row>
    <row r="10" spans="1:6" s="295" customFormat="1" ht="25.5" thickBot="1">
      <c r="A10" s="290"/>
      <c r="B10" s="228"/>
      <c r="C10" s="291" t="s">
        <v>157</v>
      </c>
      <c r="D10" s="292" t="s">
        <v>157</v>
      </c>
      <c r="E10" s="293"/>
      <c r="F10" s="294"/>
    </row>
    <row r="11" spans="1:6" s="296" customFormat="1" ht="12.75">
      <c r="A11" s="278"/>
      <c r="B11" s="216" t="s">
        <v>158</v>
      </c>
      <c r="C11" s="248">
        <f>CRPP!$F$30+CRP_SF!$F$30</f>
        <v>0</v>
      </c>
      <c r="D11" s="248">
        <f>CRPP!$F$116+CRP_SF!$F$116</f>
        <v>0</v>
      </c>
      <c r="E11" s="217" t="s">
        <v>161</v>
      </c>
      <c r="F11" s="279"/>
    </row>
    <row r="12" spans="1:6" s="296" customFormat="1" ht="12.75">
      <c r="A12" s="278"/>
      <c r="B12" s="218" t="s">
        <v>159</v>
      </c>
      <c r="C12" s="248">
        <f>CRPP!$F$47+CRP_SF!$F$47</f>
        <v>0</v>
      </c>
      <c r="D12" s="248">
        <f>CRPP!$F$138+CRP_SF!$F$138</f>
        <v>0</v>
      </c>
      <c r="E12" s="219" t="s">
        <v>162</v>
      </c>
      <c r="F12" s="279"/>
    </row>
    <row r="13" spans="1:8" ht="13.5" thickBot="1">
      <c r="A13" s="278"/>
      <c r="B13" s="218" t="s">
        <v>160</v>
      </c>
      <c r="C13" s="297">
        <f>CRPP!$F$91+CRP_SF!$F$91</f>
        <v>0</v>
      </c>
      <c r="D13" s="248">
        <f>CRPP!$F$163+CRP_SF!$F$163</f>
        <v>0</v>
      </c>
      <c r="E13" s="220" t="s">
        <v>163</v>
      </c>
      <c r="F13" s="279"/>
      <c r="H13" s="158"/>
    </row>
    <row r="14" spans="1:8" s="302" customFormat="1" ht="12.75" thickBot="1">
      <c r="A14" s="290"/>
      <c r="B14" s="298" t="s">
        <v>125</v>
      </c>
      <c r="C14" s="299">
        <f>CRPP!$F$94+CRP_SF!$F$94</f>
        <v>0</v>
      </c>
      <c r="D14" s="300">
        <f>CRPP!$F$165+CRP_SF!$F$165</f>
        <v>0</v>
      </c>
      <c r="E14" s="301" t="s">
        <v>126</v>
      </c>
      <c r="F14" s="294"/>
      <c r="H14" s="158"/>
    </row>
    <row r="15" spans="1:8" s="307" customFormat="1" ht="12.75">
      <c r="A15" s="285"/>
      <c r="B15" s="303" t="s">
        <v>141</v>
      </c>
      <c r="C15" s="304">
        <f>CRPP!$F$96+CRP_SF!$F$96</f>
        <v>0</v>
      </c>
      <c r="D15" s="305">
        <f>CRPP!$F$167+CRP_SF!$F$167</f>
        <v>0</v>
      </c>
      <c r="E15" s="306" t="s">
        <v>142</v>
      </c>
      <c r="F15" s="288"/>
      <c r="H15" s="209"/>
    </row>
    <row r="16" spans="1:8" ht="12.75" thickBot="1">
      <c r="A16" s="278"/>
      <c r="B16" s="308" t="s">
        <v>127</v>
      </c>
      <c r="C16" s="309">
        <f>CRPP!$F$98+CRP_SF!$F$98</f>
        <v>0</v>
      </c>
      <c r="D16" s="310">
        <f>CRPP!$F$169+CRP_SF!$F$169</f>
        <v>0</v>
      </c>
      <c r="E16" s="311" t="s">
        <v>127</v>
      </c>
      <c r="F16" s="279"/>
      <c r="H16" s="296"/>
    </row>
    <row r="17" spans="1:6" ht="12">
      <c r="A17" s="278"/>
      <c r="B17" s="229"/>
      <c r="C17" s="229"/>
      <c r="D17" s="229"/>
      <c r="E17" s="229"/>
      <c r="F17" s="279"/>
    </row>
    <row r="18" spans="1:6" ht="12">
      <c r="A18" s="278"/>
      <c r="B18" s="229"/>
      <c r="C18" s="229"/>
      <c r="D18" s="229"/>
      <c r="E18" s="229"/>
      <c r="F18" s="279"/>
    </row>
    <row r="19" spans="1:6" ht="12.75">
      <c r="A19" s="278"/>
      <c r="B19" s="511" t="s">
        <v>152</v>
      </c>
      <c r="C19" s="511"/>
      <c r="D19" s="511"/>
      <c r="E19" s="511"/>
      <c r="F19" s="279"/>
    </row>
    <row r="20" spans="1:6" ht="12.75">
      <c r="A20" s="278"/>
      <c r="B20" s="392"/>
      <c r="C20" s="392"/>
      <c r="D20" s="392"/>
      <c r="E20" s="392"/>
      <c r="F20" s="279"/>
    </row>
    <row r="21" spans="1:6" ht="12.75">
      <c r="A21" s="278"/>
      <c r="B21" s="392"/>
      <c r="C21" s="392"/>
      <c r="D21" s="392"/>
      <c r="E21" s="392"/>
      <c r="F21" s="279"/>
    </row>
    <row r="22" spans="1:6" ht="12.75">
      <c r="A22" s="278"/>
      <c r="B22" s="281" t="s">
        <v>179</v>
      </c>
      <c r="C22" s="509">
        <f>+CRPP!$D$3</f>
        <v>0</v>
      </c>
      <c r="D22" s="509"/>
      <c r="E22" s="509"/>
      <c r="F22" s="279"/>
    </row>
    <row r="23" spans="1:6" ht="12.75">
      <c r="A23" s="278"/>
      <c r="B23" s="281" t="s">
        <v>180</v>
      </c>
      <c r="C23" s="510">
        <f>+CRPP!$D$2</f>
        <v>0</v>
      </c>
      <c r="D23" s="510"/>
      <c r="E23" s="510"/>
      <c r="F23" s="279"/>
    </row>
    <row r="24" spans="1:6" ht="12.75">
      <c r="A24" s="278"/>
      <c r="B24" s="281" t="s">
        <v>260</v>
      </c>
      <c r="C24" s="509">
        <f>+CRP_SF!$D$3</f>
        <v>0</v>
      </c>
      <c r="D24" s="509"/>
      <c r="E24" s="509"/>
      <c r="F24" s="279"/>
    </row>
    <row r="25" spans="1:6" ht="12.75">
      <c r="A25" s="278"/>
      <c r="B25" s="281" t="s">
        <v>261</v>
      </c>
      <c r="C25" s="509">
        <f>+CRP_SF!$D$2</f>
        <v>0</v>
      </c>
      <c r="D25" s="509"/>
      <c r="E25" s="509"/>
      <c r="F25" s="279"/>
    </row>
    <row r="26" spans="1:6" ht="12.75">
      <c r="A26" s="278"/>
      <c r="B26" s="281" t="s">
        <v>238</v>
      </c>
      <c r="C26" s="509">
        <f>+CRP_SF!$D$4</f>
        <v>0</v>
      </c>
      <c r="D26" s="509"/>
      <c r="E26" s="509"/>
      <c r="F26" s="279"/>
    </row>
    <row r="27" spans="1:6" ht="13.5" thickBot="1">
      <c r="A27" s="278"/>
      <c r="B27" s="282"/>
      <c r="C27" s="283"/>
      <c r="D27" s="283"/>
      <c r="E27" s="284"/>
      <c r="F27" s="279"/>
    </row>
    <row r="28" spans="1:6" s="289" customFormat="1" ht="12.75">
      <c r="A28" s="285"/>
      <c r="B28" s="392"/>
      <c r="C28" s="286" t="s">
        <v>123</v>
      </c>
      <c r="D28" s="287" t="s">
        <v>124</v>
      </c>
      <c r="E28" s="392"/>
      <c r="F28" s="288"/>
    </row>
    <row r="29" spans="1:6" s="295" customFormat="1" ht="25.5" thickBot="1">
      <c r="A29" s="290"/>
      <c r="B29" s="228"/>
      <c r="C29" s="291" t="s">
        <v>157</v>
      </c>
      <c r="D29" s="292" t="s">
        <v>157</v>
      </c>
      <c r="E29" s="293"/>
      <c r="F29" s="294"/>
    </row>
    <row r="30" spans="1:6" s="296" customFormat="1" ht="12.75">
      <c r="A30" s="278"/>
      <c r="B30" s="216" t="s">
        <v>158</v>
      </c>
      <c r="C30" s="248">
        <f>CRPP!$F$30+CRP_SF!$F$30</f>
        <v>0</v>
      </c>
      <c r="D30" s="248">
        <f>CRPP!$F$116+CRP_SF!$F$116</f>
        <v>0</v>
      </c>
      <c r="E30" s="217" t="s">
        <v>161</v>
      </c>
      <c r="F30" s="279"/>
    </row>
    <row r="31" spans="1:6" s="296" customFormat="1" ht="12.75">
      <c r="A31" s="278"/>
      <c r="B31" s="218" t="s">
        <v>159</v>
      </c>
      <c r="C31" s="248">
        <f>CRPP!$F$47+CRP_SF!$F$47</f>
        <v>0</v>
      </c>
      <c r="D31" s="248">
        <f>CRPP!$F$138+CRP_SF!$F$138</f>
        <v>0</v>
      </c>
      <c r="E31" s="219" t="s">
        <v>162</v>
      </c>
      <c r="F31" s="279"/>
    </row>
    <row r="32" spans="1:8" ht="13.5" thickBot="1">
      <c r="A32" s="278"/>
      <c r="B32" s="218" t="s">
        <v>160</v>
      </c>
      <c r="C32" s="297">
        <f>CRPP!$F$91+CRP_SF!$F$91</f>
        <v>0</v>
      </c>
      <c r="D32" s="248">
        <f>CRPP!$F$163+CRP_SF!$F$163</f>
        <v>0</v>
      </c>
      <c r="E32" s="220" t="s">
        <v>163</v>
      </c>
      <c r="F32" s="279"/>
      <c r="H32" s="158"/>
    </row>
    <row r="33" spans="1:8" s="302" customFormat="1" ht="12.75" thickBot="1">
      <c r="A33" s="290"/>
      <c r="B33" s="298" t="s">
        <v>125</v>
      </c>
      <c r="C33" s="299">
        <f>CRPP!$F$94+CRP_SF!$F$94</f>
        <v>0</v>
      </c>
      <c r="D33" s="300">
        <f>CRPP!$F$165+CRP_SF!$F$165</f>
        <v>0</v>
      </c>
      <c r="E33" s="301" t="s">
        <v>126</v>
      </c>
      <c r="F33" s="294"/>
      <c r="H33" s="158"/>
    </row>
    <row r="34" spans="1:8" s="307" customFormat="1" ht="12.75">
      <c r="A34" s="285"/>
      <c r="B34" s="303" t="s">
        <v>141</v>
      </c>
      <c r="C34" s="304">
        <f>CRPP!$F$96+CRP_SF!$F$96</f>
        <v>0</v>
      </c>
      <c r="D34" s="305">
        <f>CRPP!$F$167+CRP_SF!$F$167</f>
        <v>0</v>
      </c>
      <c r="E34" s="306" t="s">
        <v>142</v>
      </c>
      <c r="F34" s="288"/>
      <c r="H34" s="209"/>
    </row>
    <row r="35" spans="1:8" ht="12.75" thickBot="1">
      <c r="A35" s="278"/>
      <c r="B35" s="308" t="s">
        <v>127</v>
      </c>
      <c r="C35" s="309">
        <f>CRPP!$F$98+CRP_SF!$F$98</f>
        <v>0</v>
      </c>
      <c r="D35" s="310">
        <f>CRPP!$F$169+CRP_SF!$F$169</f>
        <v>0</v>
      </c>
      <c r="E35" s="311" t="s">
        <v>127</v>
      </c>
      <c r="F35" s="279"/>
      <c r="H35" s="296"/>
    </row>
    <row r="36" spans="1:6" ht="12.75" thickBot="1">
      <c r="A36" s="312"/>
      <c r="B36" s="313"/>
      <c r="C36" s="313"/>
      <c r="D36" s="313"/>
      <c r="E36" s="313"/>
      <c r="F36" s="314"/>
    </row>
  </sheetData>
  <sheetProtection password="8694" sheet="1" objects="1" scenarios="1"/>
  <mergeCells count="10">
    <mergeCell ref="C24:E24"/>
    <mergeCell ref="C25:E25"/>
    <mergeCell ref="C26:E26"/>
    <mergeCell ref="C23:E23"/>
    <mergeCell ref="B19:E19"/>
    <mergeCell ref="B2:E2"/>
    <mergeCell ref="B4:E4"/>
    <mergeCell ref="C6:E6"/>
    <mergeCell ref="C7:E7"/>
    <mergeCell ref="C22:E22"/>
  </mergeCell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scale="78" r:id="rId1"/>
  <headerFooter>
    <oddFooter>&amp;R&amp;"Arial,Normal"&amp;8&amp;F&amp;A</oddFooter>
  </headerFooter>
</worksheet>
</file>

<file path=xl/worksheets/sheet12.xml><?xml version="1.0" encoding="utf-8"?>
<worksheet xmlns="http://schemas.openxmlformats.org/spreadsheetml/2006/main" xmlns:r="http://schemas.openxmlformats.org/officeDocument/2006/relationships">
  <sheetPr codeName="Feuil6">
    <pageSetUpPr fitToPage="1"/>
  </sheetPr>
  <dimension ref="A1:M25"/>
  <sheetViews>
    <sheetView showGridLines="0" zoomScalePageLayoutView="0" workbookViewId="0" topLeftCell="A1">
      <selection activeCell="A1" sqref="A1"/>
    </sheetView>
  </sheetViews>
  <sheetFormatPr defaultColWidth="11.421875" defaultRowHeight="15"/>
  <cols>
    <col min="1" max="1" width="2.7109375" style="201" customWidth="1"/>
    <col min="2" max="2" width="72.7109375" style="201" customWidth="1"/>
    <col min="3" max="4" width="15.7109375" style="201" customWidth="1"/>
    <col min="5" max="5" width="72.7109375" style="201" customWidth="1"/>
    <col min="6" max="6" width="2.7109375" style="201" customWidth="1"/>
    <col min="7" max="16384" width="11.421875" style="201" customWidth="1"/>
  </cols>
  <sheetData>
    <row r="1" spans="1:6" ht="12">
      <c r="A1" s="198"/>
      <c r="B1" s="199"/>
      <c r="C1" s="199"/>
      <c r="D1" s="199"/>
      <c r="E1" s="199"/>
      <c r="F1" s="200"/>
    </row>
    <row r="2" spans="1:6" s="204" customFormat="1" ht="38.25" customHeight="1">
      <c r="A2" s="202"/>
      <c r="B2" s="514" t="s">
        <v>144</v>
      </c>
      <c r="C2" s="514"/>
      <c r="D2" s="514"/>
      <c r="E2" s="514"/>
      <c r="F2" s="203"/>
    </row>
    <row r="3" spans="1:6" s="204" customFormat="1" ht="12.75">
      <c r="A3" s="202"/>
      <c r="B3" s="205"/>
      <c r="C3" s="205"/>
      <c r="D3" s="205"/>
      <c r="E3" s="205"/>
      <c r="F3" s="203"/>
    </row>
    <row r="4" spans="1:10" s="211" customFormat="1" ht="12.75">
      <c r="A4" s="206"/>
      <c r="B4" s="512" t="s">
        <v>282</v>
      </c>
      <c r="C4" s="513"/>
      <c r="D4" s="513"/>
      <c r="E4" s="513"/>
      <c r="F4" s="207"/>
      <c r="G4" s="208"/>
      <c r="H4" s="209"/>
      <c r="I4" s="209"/>
      <c r="J4" s="210"/>
    </row>
    <row r="5" spans="1:13" ht="13.5" thickBot="1">
      <c r="A5" s="206"/>
      <c r="B5" s="212"/>
      <c r="C5" s="212"/>
      <c r="D5" s="212"/>
      <c r="E5" s="212"/>
      <c r="F5" s="207"/>
      <c r="G5" s="208"/>
      <c r="H5" s="209"/>
      <c r="I5" s="209"/>
      <c r="J5" s="210"/>
      <c r="K5" s="211"/>
      <c r="L5" s="211"/>
      <c r="M5" s="211"/>
    </row>
    <row r="6" spans="1:13" ht="39" thickBot="1">
      <c r="A6" s="206"/>
      <c r="B6" s="213"/>
      <c r="C6" s="214" t="s">
        <v>153</v>
      </c>
      <c r="D6" s="215" t="s">
        <v>154</v>
      </c>
      <c r="E6" s="213"/>
      <c r="F6" s="207"/>
      <c r="G6" s="208"/>
      <c r="H6" s="209"/>
      <c r="I6" s="209"/>
      <c r="J6" s="210"/>
      <c r="K6" s="211"/>
      <c r="L6" s="211"/>
      <c r="M6" s="211"/>
    </row>
    <row r="7" spans="1:6" ht="12.75">
      <c r="A7" s="206"/>
      <c r="B7" s="216" t="s">
        <v>158</v>
      </c>
      <c r="C7" s="246">
        <f>Conso!B2</f>
        <v>0</v>
      </c>
      <c r="D7" s="247">
        <f>Conso!B9</f>
        <v>0</v>
      </c>
      <c r="E7" s="217" t="s">
        <v>251</v>
      </c>
      <c r="F7" s="207"/>
    </row>
    <row r="8" spans="1:6" ht="12.75">
      <c r="A8" s="206"/>
      <c r="B8" s="218" t="s">
        <v>159</v>
      </c>
      <c r="C8" s="248">
        <f>Conso!B3</f>
        <v>0</v>
      </c>
      <c r="D8" s="247">
        <f>Conso!B10</f>
        <v>0</v>
      </c>
      <c r="E8" s="219" t="s">
        <v>162</v>
      </c>
      <c r="F8" s="207"/>
    </row>
    <row r="9" spans="1:6" ht="13.5" thickBot="1">
      <c r="A9" s="206"/>
      <c r="B9" s="218" t="s">
        <v>160</v>
      </c>
      <c r="C9" s="249">
        <f>Conso!B4</f>
        <v>0</v>
      </c>
      <c r="D9" s="247">
        <f>Conso!B11</f>
        <v>0</v>
      </c>
      <c r="E9" s="220" t="s">
        <v>252</v>
      </c>
      <c r="F9" s="207"/>
    </row>
    <row r="10" spans="1:6" ht="12.75" thickBot="1">
      <c r="A10" s="206"/>
      <c r="B10" s="221" t="s">
        <v>125</v>
      </c>
      <c r="C10" s="250">
        <f>Conso!B5</f>
        <v>0</v>
      </c>
      <c r="D10" s="251">
        <f>Conso!B12</f>
        <v>0</v>
      </c>
      <c r="E10" s="222" t="s">
        <v>126</v>
      </c>
      <c r="F10" s="207"/>
    </row>
    <row r="11" spans="1:6" s="227" customFormat="1" ht="13.5" thickBot="1">
      <c r="A11" s="223"/>
      <c r="B11" s="224" t="s">
        <v>141</v>
      </c>
      <c r="C11" s="252">
        <f>IF(D10-C10&lt;0,0,D10-C10)</f>
        <v>0</v>
      </c>
      <c r="D11" s="253">
        <f>IF(D10-C10&gt;0,0,C10-D10)</f>
        <v>0</v>
      </c>
      <c r="E11" s="225" t="s">
        <v>142</v>
      </c>
      <c r="F11" s="226"/>
    </row>
    <row r="12" spans="1:6" ht="12.75" thickBot="1">
      <c r="A12" s="206"/>
      <c r="B12" s="221" t="s">
        <v>127</v>
      </c>
      <c r="C12" s="250">
        <f>C10+C11</f>
        <v>0</v>
      </c>
      <c r="D12" s="251">
        <f>D10+D11</f>
        <v>0</v>
      </c>
      <c r="E12" s="222" t="s">
        <v>127</v>
      </c>
      <c r="F12" s="207"/>
    </row>
    <row r="13" spans="1:6" ht="12">
      <c r="A13" s="206"/>
      <c r="B13" s="228"/>
      <c r="C13" s="229"/>
      <c r="D13" s="229"/>
      <c r="E13" s="229"/>
      <c r="F13" s="207"/>
    </row>
    <row r="14" spans="1:6" ht="12">
      <c r="A14" s="206"/>
      <c r="B14" s="228"/>
      <c r="C14" s="229"/>
      <c r="D14" s="229"/>
      <c r="E14" s="229"/>
      <c r="F14" s="207"/>
    </row>
    <row r="15" spans="1:6" s="204" customFormat="1" ht="12.75">
      <c r="A15" s="202"/>
      <c r="B15" s="230" t="s">
        <v>283</v>
      </c>
      <c r="C15" s="230"/>
      <c r="D15" s="230"/>
      <c r="E15" s="230"/>
      <c r="F15" s="231"/>
    </row>
    <row r="16" spans="1:6" ht="12.75" thickBot="1">
      <c r="A16" s="206"/>
      <c r="B16" s="213"/>
      <c r="C16" s="213"/>
      <c r="D16" s="213"/>
      <c r="E16" s="213"/>
      <c r="F16" s="207"/>
    </row>
    <row r="17" spans="1:6" s="234" customFormat="1" ht="13.5" thickBot="1">
      <c r="A17" s="206"/>
      <c r="B17" s="232" t="s">
        <v>155</v>
      </c>
      <c r="C17" s="252">
        <f>C11</f>
        <v>0</v>
      </c>
      <c r="D17" s="252">
        <f>D11</f>
        <v>0</v>
      </c>
      <c r="E17" s="233" t="s">
        <v>198</v>
      </c>
      <c r="F17" s="207"/>
    </row>
    <row r="18" spans="1:6" s="234" customFormat="1" ht="12">
      <c r="A18" s="206"/>
      <c r="B18" s="235" t="s">
        <v>128</v>
      </c>
      <c r="C18" s="246">
        <f>Conso!B16</f>
        <v>0</v>
      </c>
      <c r="D18" s="247">
        <f>Conso!B24</f>
        <v>0</v>
      </c>
      <c r="E18" s="236" t="s">
        <v>129</v>
      </c>
      <c r="F18" s="207"/>
    </row>
    <row r="19" spans="1:7" s="234" customFormat="1" ht="12">
      <c r="A19" s="206"/>
      <c r="B19" s="237" t="s">
        <v>130</v>
      </c>
      <c r="C19" s="248">
        <f>Conso!B17</f>
        <v>0</v>
      </c>
      <c r="D19" s="247">
        <f>Conso!B25</f>
        <v>0</v>
      </c>
      <c r="E19" s="238" t="s">
        <v>253</v>
      </c>
      <c r="F19" s="207"/>
      <c r="G19" s="394"/>
    </row>
    <row r="20" spans="1:6" s="234" customFormat="1" ht="12">
      <c r="A20" s="206"/>
      <c r="B20" s="237" t="s">
        <v>194</v>
      </c>
      <c r="C20" s="248">
        <f>Conso!B18</f>
        <v>0</v>
      </c>
      <c r="D20" s="247">
        <f>Conso!B26</f>
        <v>0</v>
      </c>
      <c r="E20" s="238" t="s">
        <v>196</v>
      </c>
      <c r="F20" s="207"/>
    </row>
    <row r="21" spans="1:6" s="234" customFormat="1" ht="12.75">
      <c r="A21" s="206"/>
      <c r="B21" s="237"/>
      <c r="C21" s="256"/>
      <c r="D21" s="247">
        <f>Conso!B27</f>
        <v>0</v>
      </c>
      <c r="E21" s="238" t="s">
        <v>197</v>
      </c>
      <c r="F21" s="207"/>
    </row>
    <row r="22" spans="1:6" s="234" customFormat="1" ht="13.5" thickBot="1">
      <c r="A22" s="206"/>
      <c r="B22" s="239" t="s">
        <v>131</v>
      </c>
      <c r="C22" s="254">
        <f>SUM(C17:C20)</f>
        <v>0</v>
      </c>
      <c r="D22" s="255">
        <f>SUM(D17:D21)</f>
        <v>0</v>
      </c>
      <c r="E22" s="240" t="s">
        <v>132</v>
      </c>
      <c r="F22" s="207"/>
    </row>
    <row r="23" spans="1:6" s="234" customFormat="1" ht="13.5" thickBot="1">
      <c r="A23" s="206"/>
      <c r="B23" s="241" t="s">
        <v>148</v>
      </c>
      <c r="C23" s="252">
        <f>IF(C22&gt;D22,C22-D22,)</f>
        <v>0</v>
      </c>
      <c r="D23" s="253">
        <f>IF(C22&lt;D22,-C22+D22,)</f>
        <v>0</v>
      </c>
      <c r="E23" s="242" t="s">
        <v>149</v>
      </c>
      <c r="F23" s="207"/>
    </row>
    <row r="24" spans="1:6" s="234" customFormat="1" ht="13.5" thickBot="1">
      <c r="A24" s="206"/>
      <c r="B24" s="257" t="s">
        <v>262</v>
      </c>
      <c r="C24" s="424">
        <f>IF(D10=0,,C23/D10)</f>
        <v>0</v>
      </c>
      <c r="D24" s="424">
        <f>IF(D10=0,0,D23/D10)</f>
        <v>0</v>
      </c>
      <c r="E24" s="395" t="s">
        <v>215</v>
      </c>
      <c r="F24" s="207"/>
    </row>
    <row r="25" spans="1:6" s="234" customFormat="1" ht="12.75" thickBot="1">
      <c r="A25" s="243"/>
      <c r="B25" s="244"/>
      <c r="C25" s="244"/>
      <c r="D25" s="244"/>
      <c r="E25" s="244"/>
      <c r="F25" s="245"/>
    </row>
  </sheetData>
  <sheetProtection password="8694" sheet="1" objects="1" scenarios="1"/>
  <mergeCells count="2">
    <mergeCell ref="B4:E4"/>
    <mergeCell ref="B2:E2"/>
  </mergeCells>
  <dataValidations count="1">
    <dataValidation type="decimal" operator="greaterThanOrEqual" allowBlank="1" showInputMessage="1" showErrorMessage="1" error="Veuillez saisir un nombre." sqref="C17:D17 C21">
      <formula1>0</formula1>
    </dataValidation>
  </dataValidation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scale="99" r:id="rId1"/>
  <headerFooter>
    <oddFooter>&amp;R&amp;"Arial,Normal"&amp;8&amp;F / &amp;A</oddFooter>
  </headerFooter>
</worksheet>
</file>

<file path=xl/worksheets/sheet13.xml><?xml version="1.0" encoding="utf-8"?>
<worksheet xmlns="http://schemas.openxmlformats.org/spreadsheetml/2006/main" xmlns:r="http://schemas.openxmlformats.org/officeDocument/2006/relationships">
  <sheetPr codeName="Feuil7"/>
  <dimension ref="B2:M42"/>
  <sheetViews>
    <sheetView showGridLines="0" zoomScalePageLayoutView="0" workbookViewId="0" topLeftCell="A1">
      <selection activeCell="A1" sqref="A1"/>
    </sheetView>
  </sheetViews>
  <sheetFormatPr defaultColWidth="9.140625" defaultRowHeight="15"/>
  <cols>
    <col min="1" max="1" width="2.7109375" style="451" customWidth="1"/>
    <col min="2" max="2" width="9.140625" style="451" customWidth="1"/>
    <col min="3" max="3" width="50.140625" style="451" bestFit="1" customWidth="1"/>
    <col min="4" max="11" width="9.140625" style="452" customWidth="1"/>
    <col min="12" max="16384" width="9.140625" style="451" customWidth="1"/>
  </cols>
  <sheetData>
    <row r="2" spans="2:13" ht="38.25" customHeight="1">
      <c r="B2" s="515" t="s">
        <v>145</v>
      </c>
      <c r="C2" s="515"/>
      <c r="D2" s="515"/>
      <c r="E2" s="515"/>
      <c r="F2" s="515"/>
      <c r="G2" s="515"/>
      <c r="H2" s="515"/>
      <c r="I2" s="515"/>
      <c r="J2" s="515"/>
      <c r="K2" s="515"/>
      <c r="L2" s="515"/>
      <c r="M2" s="515"/>
    </row>
    <row r="3" spans="3:11" ht="13.5" customHeight="1">
      <c r="C3" s="453"/>
      <c r="D3" s="454"/>
      <c r="E3" s="454"/>
      <c r="F3" s="454"/>
      <c r="G3" s="454"/>
      <c r="H3" s="454"/>
      <c r="I3" s="454"/>
      <c r="J3" s="454"/>
      <c r="K3" s="454"/>
    </row>
    <row r="4" spans="3:11" ht="13.5" customHeight="1">
      <c r="C4" s="453"/>
      <c r="D4" s="454"/>
      <c r="E4" s="454"/>
      <c r="F4" s="454"/>
      <c r="G4" s="454"/>
      <c r="H4" s="454"/>
      <c r="I4" s="454"/>
      <c r="J4" s="454"/>
      <c r="K4" s="454"/>
    </row>
    <row r="5" spans="2:11" ht="13.5" customHeight="1" thickBot="1">
      <c r="B5" s="462" t="s">
        <v>284</v>
      </c>
      <c r="C5" s="453"/>
      <c r="D5" s="454"/>
      <c r="E5" s="454"/>
      <c r="F5" s="454"/>
      <c r="G5" s="454"/>
      <c r="H5" s="454"/>
      <c r="I5" s="454"/>
      <c r="J5" s="454"/>
      <c r="K5" s="454"/>
    </row>
    <row r="6" spans="2:13" ht="44.25" customHeight="1">
      <c r="B6" s="516" t="s">
        <v>120</v>
      </c>
      <c r="C6" s="519" t="s">
        <v>121</v>
      </c>
      <c r="D6" s="522" t="s">
        <v>296</v>
      </c>
      <c r="E6" s="522" t="s">
        <v>122</v>
      </c>
      <c r="F6" s="525" t="s">
        <v>297</v>
      </c>
      <c r="G6" s="526"/>
      <c r="H6" s="526"/>
      <c r="I6" s="526"/>
      <c r="J6" s="526"/>
      <c r="K6" s="527"/>
      <c r="L6" s="528" t="s">
        <v>298</v>
      </c>
      <c r="M6" s="529"/>
    </row>
    <row r="7" spans="2:13" ht="77.25" customHeight="1">
      <c r="B7" s="517"/>
      <c r="C7" s="520"/>
      <c r="D7" s="523"/>
      <c r="E7" s="523"/>
      <c r="F7" s="532" t="s">
        <v>97</v>
      </c>
      <c r="G7" s="533"/>
      <c r="H7" s="532" t="s">
        <v>299</v>
      </c>
      <c r="I7" s="533"/>
      <c r="J7" s="532" t="s">
        <v>300</v>
      </c>
      <c r="K7" s="533"/>
      <c r="L7" s="530"/>
      <c r="M7" s="531"/>
    </row>
    <row r="8" spans="2:13" s="455" customFormat="1" ht="32.25" customHeight="1" thickBot="1">
      <c r="B8" s="518"/>
      <c r="C8" s="521"/>
      <c r="D8" s="524"/>
      <c r="E8" s="524"/>
      <c r="F8" s="463" t="s">
        <v>217</v>
      </c>
      <c r="G8" s="36" t="s">
        <v>109</v>
      </c>
      <c r="H8" s="463" t="s">
        <v>217</v>
      </c>
      <c r="I8" s="36" t="s">
        <v>109</v>
      </c>
      <c r="J8" s="463" t="s">
        <v>217</v>
      </c>
      <c r="K8" s="36" t="s">
        <v>109</v>
      </c>
      <c r="L8" s="463" t="s">
        <v>217</v>
      </c>
      <c r="M8" s="456" t="s">
        <v>109</v>
      </c>
    </row>
    <row r="9" spans="2:13" ht="12.75" customHeight="1">
      <c r="B9" s="25"/>
      <c r="C9" s="26"/>
      <c r="D9" s="26"/>
      <c r="E9" s="26"/>
      <c r="F9" s="464">
        <f aca="true" t="shared" si="0" ref="F9:F36">IF($D9=0,0,G9/$D9)</f>
        <v>0</v>
      </c>
      <c r="G9" s="26"/>
      <c r="H9" s="464">
        <f aca="true" t="shared" si="1" ref="H9:H36">IF($D9=0,0,I9/$D9)</f>
        <v>0</v>
      </c>
      <c r="I9" s="26"/>
      <c r="J9" s="464">
        <f aca="true" t="shared" si="2" ref="J9:J36">IF($D9=0,0,K9/$D9)</f>
        <v>0</v>
      </c>
      <c r="K9" s="26"/>
      <c r="L9" s="464">
        <f aca="true" t="shared" si="3" ref="L9:L36">IF($D9=0,0,M9/$D9)</f>
        <v>0</v>
      </c>
      <c r="M9" s="27"/>
    </row>
    <row r="10" spans="2:13" ht="12.75" customHeight="1">
      <c r="B10" s="28"/>
      <c r="C10" s="24"/>
      <c r="D10" s="24"/>
      <c r="E10" s="24"/>
      <c r="F10" s="465">
        <f t="shared" si="0"/>
        <v>0</v>
      </c>
      <c r="G10" s="24"/>
      <c r="H10" s="465">
        <f t="shared" si="1"/>
        <v>0</v>
      </c>
      <c r="I10" s="24"/>
      <c r="J10" s="465">
        <f t="shared" si="2"/>
        <v>0</v>
      </c>
      <c r="K10" s="24"/>
      <c r="L10" s="465">
        <f t="shared" si="3"/>
        <v>0</v>
      </c>
      <c r="M10" s="29"/>
    </row>
    <row r="11" spans="2:13" ht="12.75" customHeight="1">
      <c r="B11" s="28"/>
      <c r="C11" s="24"/>
      <c r="D11" s="24"/>
      <c r="E11" s="24"/>
      <c r="F11" s="465">
        <f t="shared" si="0"/>
        <v>0</v>
      </c>
      <c r="G11" s="24"/>
      <c r="H11" s="465">
        <f t="shared" si="1"/>
        <v>0</v>
      </c>
      <c r="I11" s="24"/>
      <c r="J11" s="465">
        <f t="shared" si="2"/>
        <v>0</v>
      </c>
      <c r="K11" s="24"/>
      <c r="L11" s="465">
        <f t="shared" si="3"/>
        <v>0</v>
      </c>
      <c r="M11" s="29"/>
    </row>
    <row r="12" spans="2:13" ht="12.75" customHeight="1">
      <c r="B12" s="28"/>
      <c r="C12" s="24"/>
      <c r="D12" s="24"/>
      <c r="E12" s="24"/>
      <c r="F12" s="465">
        <f t="shared" si="0"/>
        <v>0</v>
      </c>
      <c r="G12" s="24"/>
      <c r="H12" s="465">
        <f t="shared" si="1"/>
        <v>0</v>
      </c>
      <c r="I12" s="24"/>
      <c r="J12" s="465">
        <f t="shared" si="2"/>
        <v>0</v>
      </c>
      <c r="K12" s="24"/>
      <c r="L12" s="465">
        <f t="shared" si="3"/>
        <v>0</v>
      </c>
      <c r="M12" s="29"/>
    </row>
    <row r="13" spans="2:13" ht="12.75" customHeight="1">
      <c r="B13" s="28"/>
      <c r="C13" s="24"/>
      <c r="D13" s="24"/>
      <c r="E13" s="24"/>
      <c r="F13" s="465">
        <f t="shared" si="0"/>
        <v>0</v>
      </c>
      <c r="G13" s="24"/>
      <c r="H13" s="465">
        <f t="shared" si="1"/>
        <v>0</v>
      </c>
      <c r="I13" s="24"/>
      <c r="J13" s="465">
        <f t="shared" si="2"/>
        <v>0</v>
      </c>
      <c r="K13" s="24"/>
      <c r="L13" s="465">
        <f t="shared" si="3"/>
        <v>0</v>
      </c>
      <c r="M13" s="29"/>
    </row>
    <row r="14" spans="2:13" ht="12.75" customHeight="1">
      <c r="B14" s="28"/>
      <c r="C14" s="24"/>
      <c r="D14" s="24"/>
      <c r="E14" s="24"/>
      <c r="F14" s="465">
        <f t="shared" si="0"/>
        <v>0</v>
      </c>
      <c r="G14" s="24"/>
      <c r="H14" s="465">
        <f t="shared" si="1"/>
        <v>0</v>
      </c>
      <c r="I14" s="24"/>
      <c r="J14" s="465">
        <f t="shared" si="2"/>
        <v>0</v>
      </c>
      <c r="K14" s="24"/>
      <c r="L14" s="465">
        <f t="shared" si="3"/>
        <v>0</v>
      </c>
      <c r="M14" s="29"/>
    </row>
    <row r="15" spans="2:13" ht="12.75" customHeight="1">
      <c r="B15" s="28"/>
      <c r="C15" s="24"/>
      <c r="D15" s="24"/>
      <c r="E15" s="24"/>
      <c r="F15" s="465">
        <f t="shared" si="0"/>
        <v>0</v>
      </c>
      <c r="G15" s="24"/>
      <c r="H15" s="465">
        <f t="shared" si="1"/>
        <v>0</v>
      </c>
      <c r="I15" s="24"/>
      <c r="J15" s="465">
        <f t="shared" si="2"/>
        <v>0</v>
      </c>
      <c r="K15" s="24"/>
      <c r="L15" s="465">
        <f t="shared" si="3"/>
        <v>0</v>
      </c>
      <c r="M15" s="29"/>
    </row>
    <row r="16" spans="2:13" ht="12.75" customHeight="1">
      <c r="B16" s="28"/>
      <c r="C16" s="24"/>
      <c r="D16" s="24"/>
      <c r="E16" s="24"/>
      <c r="F16" s="465">
        <f t="shared" si="0"/>
        <v>0</v>
      </c>
      <c r="G16" s="24"/>
      <c r="H16" s="465">
        <f t="shared" si="1"/>
        <v>0</v>
      </c>
      <c r="I16" s="24"/>
      <c r="J16" s="465">
        <f t="shared" si="2"/>
        <v>0</v>
      </c>
      <c r="K16" s="24"/>
      <c r="L16" s="465">
        <f t="shared" si="3"/>
        <v>0</v>
      </c>
      <c r="M16" s="29"/>
    </row>
    <row r="17" spans="2:13" ht="12.75" customHeight="1">
      <c r="B17" s="28"/>
      <c r="C17" s="24"/>
      <c r="D17" s="24"/>
      <c r="E17" s="24"/>
      <c r="F17" s="465">
        <f t="shared" si="0"/>
        <v>0</v>
      </c>
      <c r="G17" s="24"/>
      <c r="H17" s="465">
        <f t="shared" si="1"/>
        <v>0</v>
      </c>
      <c r="I17" s="24"/>
      <c r="J17" s="465">
        <f t="shared" si="2"/>
        <v>0</v>
      </c>
      <c r="K17" s="24"/>
      <c r="L17" s="465">
        <f t="shared" si="3"/>
        <v>0</v>
      </c>
      <c r="M17" s="29"/>
    </row>
    <row r="18" spans="2:13" ht="12.75" customHeight="1">
      <c r="B18" s="28"/>
      <c r="C18" s="24"/>
      <c r="D18" s="24"/>
      <c r="E18" s="24"/>
      <c r="F18" s="465">
        <f t="shared" si="0"/>
        <v>0</v>
      </c>
      <c r="G18" s="24"/>
      <c r="H18" s="465">
        <f t="shared" si="1"/>
        <v>0</v>
      </c>
      <c r="I18" s="24"/>
      <c r="J18" s="465">
        <f t="shared" si="2"/>
        <v>0</v>
      </c>
      <c r="K18" s="24"/>
      <c r="L18" s="465">
        <f t="shared" si="3"/>
        <v>0</v>
      </c>
      <c r="M18" s="29"/>
    </row>
    <row r="19" spans="2:13" ht="12.75" customHeight="1">
      <c r="B19" s="28"/>
      <c r="C19" s="24"/>
      <c r="D19" s="24"/>
      <c r="E19" s="24"/>
      <c r="F19" s="465">
        <f t="shared" si="0"/>
        <v>0</v>
      </c>
      <c r="G19" s="24"/>
      <c r="H19" s="465">
        <f t="shared" si="1"/>
        <v>0</v>
      </c>
      <c r="I19" s="24"/>
      <c r="J19" s="465">
        <f t="shared" si="2"/>
        <v>0</v>
      </c>
      <c r="K19" s="24"/>
      <c r="L19" s="465">
        <f t="shared" si="3"/>
        <v>0</v>
      </c>
      <c r="M19" s="29"/>
    </row>
    <row r="20" spans="2:13" ht="12.75" customHeight="1">
      <c r="B20" s="28"/>
      <c r="C20" s="24"/>
      <c r="D20" s="24"/>
      <c r="E20" s="24"/>
      <c r="F20" s="465">
        <f t="shared" si="0"/>
        <v>0</v>
      </c>
      <c r="G20" s="24"/>
      <c r="H20" s="465">
        <f t="shared" si="1"/>
        <v>0</v>
      </c>
      <c r="I20" s="24"/>
      <c r="J20" s="465">
        <f t="shared" si="2"/>
        <v>0</v>
      </c>
      <c r="K20" s="24"/>
      <c r="L20" s="465">
        <f t="shared" si="3"/>
        <v>0</v>
      </c>
      <c r="M20" s="29"/>
    </row>
    <row r="21" spans="2:13" ht="12.75" customHeight="1">
      <c r="B21" s="28"/>
      <c r="C21" s="24"/>
      <c r="D21" s="24"/>
      <c r="E21" s="24"/>
      <c r="F21" s="465">
        <f t="shared" si="0"/>
        <v>0</v>
      </c>
      <c r="G21" s="24"/>
      <c r="H21" s="465">
        <f t="shared" si="1"/>
        <v>0</v>
      </c>
      <c r="I21" s="24"/>
      <c r="J21" s="465">
        <f t="shared" si="2"/>
        <v>0</v>
      </c>
      <c r="K21" s="24"/>
      <c r="L21" s="465">
        <f t="shared" si="3"/>
        <v>0</v>
      </c>
      <c r="M21" s="29"/>
    </row>
    <row r="22" spans="2:13" ht="12.75" customHeight="1">
      <c r="B22" s="28"/>
      <c r="C22" s="24"/>
      <c r="D22" s="24"/>
      <c r="E22" s="24"/>
      <c r="F22" s="465">
        <f t="shared" si="0"/>
        <v>0</v>
      </c>
      <c r="G22" s="24"/>
      <c r="H22" s="465">
        <f t="shared" si="1"/>
        <v>0</v>
      </c>
      <c r="I22" s="24"/>
      <c r="J22" s="465">
        <f t="shared" si="2"/>
        <v>0</v>
      </c>
      <c r="K22" s="24"/>
      <c r="L22" s="465">
        <f t="shared" si="3"/>
        <v>0</v>
      </c>
      <c r="M22" s="29"/>
    </row>
    <row r="23" spans="2:13" ht="12.75" customHeight="1">
      <c r="B23" s="28"/>
      <c r="C23" s="24"/>
      <c r="D23" s="24"/>
      <c r="E23" s="24"/>
      <c r="F23" s="465">
        <f t="shared" si="0"/>
        <v>0</v>
      </c>
      <c r="G23" s="24"/>
      <c r="H23" s="465">
        <f t="shared" si="1"/>
        <v>0</v>
      </c>
      <c r="I23" s="24"/>
      <c r="J23" s="465">
        <f t="shared" si="2"/>
        <v>0</v>
      </c>
      <c r="K23" s="24"/>
      <c r="L23" s="465">
        <f t="shared" si="3"/>
        <v>0</v>
      </c>
      <c r="M23" s="29"/>
    </row>
    <row r="24" spans="2:13" ht="12.75" customHeight="1">
      <c r="B24" s="28"/>
      <c r="C24" s="24"/>
      <c r="D24" s="24"/>
      <c r="E24" s="24"/>
      <c r="F24" s="465">
        <f t="shared" si="0"/>
        <v>0</v>
      </c>
      <c r="G24" s="24"/>
      <c r="H24" s="465">
        <f t="shared" si="1"/>
        <v>0</v>
      </c>
      <c r="I24" s="24"/>
      <c r="J24" s="465">
        <f t="shared" si="2"/>
        <v>0</v>
      </c>
      <c r="K24" s="24"/>
      <c r="L24" s="465">
        <f t="shared" si="3"/>
        <v>0</v>
      </c>
      <c r="M24" s="29"/>
    </row>
    <row r="25" spans="2:13" ht="12.75" customHeight="1">
      <c r="B25" s="28"/>
      <c r="C25" s="24"/>
      <c r="D25" s="24"/>
      <c r="E25" s="24"/>
      <c r="F25" s="465">
        <f t="shared" si="0"/>
        <v>0</v>
      </c>
      <c r="G25" s="24"/>
      <c r="H25" s="465">
        <f t="shared" si="1"/>
        <v>0</v>
      </c>
      <c r="I25" s="24"/>
      <c r="J25" s="465">
        <f t="shared" si="2"/>
        <v>0</v>
      </c>
      <c r="K25" s="24"/>
      <c r="L25" s="465">
        <f t="shared" si="3"/>
        <v>0</v>
      </c>
      <c r="M25" s="29"/>
    </row>
    <row r="26" spans="2:13" ht="12.75" customHeight="1">
      <c r="B26" s="28"/>
      <c r="C26" s="24"/>
      <c r="D26" s="24"/>
      <c r="E26" s="24"/>
      <c r="F26" s="465">
        <f t="shared" si="0"/>
        <v>0</v>
      </c>
      <c r="G26" s="24"/>
      <c r="H26" s="465">
        <f t="shared" si="1"/>
        <v>0</v>
      </c>
      <c r="I26" s="24"/>
      <c r="J26" s="465">
        <f t="shared" si="2"/>
        <v>0</v>
      </c>
      <c r="K26" s="24"/>
      <c r="L26" s="465">
        <f t="shared" si="3"/>
        <v>0</v>
      </c>
      <c r="M26" s="29"/>
    </row>
    <row r="27" spans="2:13" ht="12.75" customHeight="1">
      <c r="B27" s="28"/>
      <c r="C27" s="24"/>
      <c r="D27" s="24"/>
      <c r="E27" s="24"/>
      <c r="F27" s="465">
        <f t="shared" si="0"/>
        <v>0</v>
      </c>
      <c r="G27" s="24"/>
      <c r="H27" s="465">
        <f t="shared" si="1"/>
        <v>0</v>
      </c>
      <c r="I27" s="24"/>
      <c r="J27" s="465">
        <f t="shared" si="2"/>
        <v>0</v>
      </c>
      <c r="K27" s="24"/>
      <c r="L27" s="465">
        <f t="shared" si="3"/>
        <v>0</v>
      </c>
      <c r="M27" s="29"/>
    </row>
    <row r="28" spans="2:13" ht="12.75" customHeight="1">
      <c r="B28" s="28"/>
      <c r="C28" s="24"/>
      <c r="D28" s="24"/>
      <c r="E28" s="24"/>
      <c r="F28" s="465">
        <f t="shared" si="0"/>
        <v>0</v>
      </c>
      <c r="G28" s="24"/>
      <c r="H28" s="465">
        <f t="shared" si="1"/>
        <v>0</v>
      </c>
      <c r="I28" s="24"/>
      <c r="J28" s="465">
        <f t="shared" si="2"/>
        <v>0</v>
      </c>
      <c r="K28" s="24"/>
      <c r="L28" s="465">
        <f t="shared" si="3"/>
        <v>0</v>
      </c>
      <c r="M28" s="29"/>
    </row>
    <row r="29" spans="2:13" ht="13.5" customHeight="1">
      <c r="B29" s="28"/>
      <c r="C29" s="24"/>
      <c r="D29" s="24"/>
      <c r="E29" s="24"/>
      <c r="F29" s="465">
        <f t="shared" si="0"/>
        <v>0</v>
      </c>
      <c r="G29" s="24"/>
      <c r="H29" s="465">
        <f t="shared" si="1"/>
        <v>0</v>
      </c>
      <c r="I29" s="24"/>
      <c r="J29" s="465">
        <f t="shared" si="2"/>
        <v>0</v>
      </c>
      <c r="K29" s="24"/>
      <c r="L29" s="465">
        <f t="shared" si="3"/>
        <v>0</v>
      </c>
      <c r="M29" s="29"/>
    </row>
    <row r="30" spans="2:13" ht="13.5" customHeight="1">
      <c r="B30" s="28"/>
      <c r="C30" s="24"/>
      <c r="D30" s="24"/>
      <c r="E30" s="24"/>
      <c r="F30" s="465">
        <f t="shared" si="0"/>
        <v>0</v>
      </c>
      <c r="G30" s="24"/>
      <c r="H30" s="465">
        <f t="shared" si="1"/>
        <v>0</v>
      </c>
      <c r="I30" s="24"/>
      <c r="J30" s="465">
        <f t="shared" si="2"/>
        <v>0</v>
      </c>
      <c r="K30" s="24"/>
      <c r="L30" s="465">
        <f t="shared" si="3"/>
        <v>0</v>
      </c>
      <c r="M30" s="29"/>
    </row>
    <row r="31" spans="2:13" s="457" customFormat="1" ht="12">
      <c r="B31" s="28"/>
      <c r="C31" s="24"/>
      <c r="D31" s="24"/>
      <c r="E31" s="24"/>
      <c r="F31" s="465">
        <f t="shared" si="0"/>
        <v>0</v>
      </c>
      <c r="G31" s="24"/>
      <c r="H31" s="465">
        <f t="shared" si="1"/>
        <v>0</v>
      </c>
      <c r="I31" s="24"/>
      <c r="J31" s="465">
        <f t="shared" si="2"/>
        <v>0</v>
      </c>
      <c r="K31" s="24"/>
      <c r="L31" s="465">
        <f t="shared" si="3"/>
        <v>0</v>
      </c>
      <c r="M31" s="29"/>
    </row>
    <row r="32" spans="2:13" ht="12">
      <c r="B32" s="28"/>
      <c r="C32" s="24"/>
      <c r="D32" s="24"/>
      <c r="E32" s="24"/>
      <c r="F32" s="465">
        <f t="shared" si="0"/>
        <v>0</v>
      </c>
      <c r="G32" s="24"/>
      <c r="H32" s="465">
        <f t="shared" si="1"/>
        <v>0</v>
      </c>
      <c r="I32" s="24"/>
      <c r="J32" s="465">
        <f t="shared" si="2"/>
        <v>0</v>
      </c>
      <c r="K32" s="24"/>
      <c r="L32" s="465">
        <f t="shared" si="3"/>
        <v>0</v>
      </c>
      <c r="M32" s="29"/>
    </row>
    <row r="33" spans="2:13" ht="12">
      <c r="B33" s="28"/>
      <c r="C33" s="24"/>
      <c r="D33" s="24"/>
      <c r="E33" s="24"/>
      <c r="F33" s="465">
        <f t="shared" si="0"/>
        <v>0</v>
      </c>
      <c r="G33" s="24"/>
      <c r="H33" s="465">
        <f t="shared" si="1"/>
        <v>0</v>
      </c>
      <c r="I33" s="24"/>
      <c r="J33" s="465">
        <f t="shared" si="2"/>
        <v>0</v>
      </c>
      <c r="K33" s="24"/>
      <c r="L33" s="465">
        <f t="shared" si="3"/>
        <v>0</v>
      </c>
      <c r="M33" s="29"/>
    </row>
    <row r="34" spans="2:13" ht="12">
      <c r="B34" s="28"/>
      <c r="C34" s="24"/>
      <c r="D34" s="24"/>
      <c r="E34" s="24"/>
      <c r="F34" s="465">
        <f t="shared" si="0"/>
        <v>0</v>
      </c>
      <c r="G34" s="24"/>
      <c r="H34" s="465">
        <f t="shared" si="1"/>
        <v>0</v>
      </c>
      <c r="I34" s="24"/>
      <c r="J34" s="465">
        <f t="shared" si="2"/>
        <v>0</v>
      </c>
      <c r="K34" s="24"/>
      <c r="L34" s="465">
        <f t="shared" si="3"/>
        <v>0</v>
      </c>
      <c r="M34" s="29"/>
    </row>
    <row r="35" spans="2:13" ht="12.75" thickBot="1">
      <c r="B35" s="30"/>
      <c r="C35" s="31"/>
      <c r="D35" s="31"/>
      <c r="E35" s="31"/>
      <c r="F35" s="466">
        <f t="shared" si="0"/>
        <v>0</v>
      </c>
      <c r="G35" s="31"/>
      <c r="H35" s="466">
        <f t="shared" si="1"/>
        <v>0</v>
      </c>
      <c r="I35" s="31"/>
      <c r="J35" s="466">
        <f t="shared" si="2"/>
        <v>0</v>
      </c>
      <c r="K35" s="31"/>
      <c r="L35" s="466">
        <f t="shared" si="3"/>
        <v>0</v>
      </c>
      <c r="M35" s="32"/>
    </row>
    <row r="36" spans="2:13" ht="13.5" thickBot="1">
      <c r="B36" s="458" t="s">
        <v>1</v>
      </c>
      <c r="C36" s="459"/>
      <c r="D36" s="460">
        <f>SUM(D9:D35)</f>
        <v>0</v>
      </c>
      <c r="E36" s="459"/>
      <c r="F36" s="467">
        <f t="shared" si="0"/>
        <v>0</v>
      </c>
      <c r="G36" s="460">
        <f aca="true" t="shared" si="4" ref="G36:M36">SUM(G9:G35)</f>
        <v>0</v>
      </c>
      <c r="H36" s="467">
        <f t="shared" si="1"/>
        <v>0</v>
      </c>
      <c r="I36" s="460">
        <f t="shared" si="4"/>
        <v>0</v>
      </c>
      <c r="J36" s="467">
        <f t="shared" si="2"/>
        <v>0</v>
      </c>
      <c r="K36" s="460">
        <f t="shared" si="4"/>
        <v>0</v>
      </c>
      <c r="L36" s="467">
        <f t="shared" si="3"/>
        <v>0</v>
      </c>
      <c r="M36" s="461">
        <f t="shared" si="4"/>
        <v>0</v>
      </c>
    </row>
    <row r="37" spans="4:12" ht="12.75" thickBot="1">
      <c r="D37" s="451"/>
      <c r="E37" s="451"/>
      <c r="F37" s="468"/>
      <c r="G37" s="451"/>
      <c r="H37" s="468"/>
      <c r="I37" s="451"/>
      <c r="J37" s="468"/>
      <c r="K37" s="451"/>
      <c r="L37" s="468"/>
    </row>
    <row r="38" spans="2:13" ht="12">
      <c r="B38" s="25"/>
      <c r="C38" s="26" t="s">
        <v>281</v>
      </c>
      <c r="D38" s="26"/>
      <c r="E38" s="26"/>
      <c r="F38" s="464">
        <f>IF($D38=0,0,G38/$D38)</f>
        <v>0</v>
      </c>
      <c r="G38" s="26"/>
      <c r="H38" s="464">
        <f>IF($D38=0,0,I38/$D38)</f>
        <v>0</v>
      </c>
      <c r="I38" s="26"/>
      <c r="J38" s="464">
        <f>IF($D38=0,0,K38/$D38)</f>
        <v>0</v>
      </c>
      <c r="K38" s="26"/>
      <c r="L38" s="464">
        <f>IF($D38=0,0,M38/$D38)</f>
        <v>0</v>
      </c>
      <c r="M38" s="27"/>
    </row>
    <row r="39" spans="2:13" ht="12">
      <c r="B39" s="28"/>
      <c r="C39" s="33" t="s">
        <v>285</v>
      </c>
      <c r="D39" s="24"/>
      <c r="E39" s="24"/>
      <c r="F39" s="465">
        <f>IF($D39=0,0,G39/$D39)</f>
        <v>0</v>
      </c>
      <c r="G39" s="24"/>
      <c r="H39" s="465">
        <f>IF($D39=0,0,I39/$D39)</f>
        <v>0</v>
      </c>
      <c r="I39" s="24"/>
      <c r="J39" s="465">
        <f>IF($D39=0,0,K39/$D39)</f>
        <v>0</v>
      </c>
      <c r="K39" s="24"/>
      <c r="L39" s="465">
        <f>IF($D39=0,0,M39/$D39)</f>
        <v>0</v>
      </c>
      <c r="M39" s="29"/>
    </row>
    <row r="40" spans="2:13" ht="12">
      <c r="B40" s="28"/>
      <c r="C40" s="33" t="s">
        <v>286</v>
      </c>
      <c r="D40" s="24"/>
      <c r="E40" s="24"/>
      <c r="F40" s="465">
        <f>IF($D40=0,0,G40/$D40)</f>
        <v>0</v>
      </c>
      <c r="G40" s="24"/>
      <c r="H40" s="465">
        <f>IF($D40=0,0,I40/$D40)</f>
        <v>0</v>
      </c>
      <c r="I40" s="24"/>
      <c r="J40" s="465">
        <f>IF($D40=0,0,K40/$D40)</f>
        <v>0</v>
      </c>
      <c r="K40" s="24"/>
      <c r="L40" s="465">
        <f>IF($D40=0,0,M40/$D40)</f>
        <v>0</v>
      </c>
      <c r="M40" s="29"/>
    </row>
    <row r="41" spans="2:13" ht="12.75" thickBot="1">
      <c r="B41" s="30"/>
      <c r="C41" s="34" t="s">
        <v>108</v>
      </c>
      <c r="D41" s="31"/>
      <c r="E41" s="31"/>
      <c r="F41" s="466">
        <f>IF($D41=0,0,G41/$D41)</f>
        <v>0</v>
      </c>
      <c r="G41" s="31"/>
      <c r="H41" s="466">
        <f>IF($D41=0,0,I41/$D41)</f>
        <v>0</v>
      </c>
      <c r="I41" s="31"/>
      <c r="J41" s="466">
        <f>IF($D41=0,0,K41/$D41)</f>
        <v>0</v>
      </c>
      <c r="K41" s="31"/>
      <c r="L41" s="466">
        <f>IF($D41=0,0,M41/$D41)</f>
        <v>0</v>
      </c>
      <c r="M41" s="32"/>
    </row>
    <row r="42" spans="2:13" ht="13.5" thickBot="1">
      <c r="B42" s="458" t="s">
        <v>1</v>
      </c>
      <c r="C42" s="459"/>
      <c r="D42" s="460">
        <f>SUM(D38:D41)</f>
        <v>0</v>
      </c>
      <c r="E42" s="459"/>
      <c r="F42" s="469">
        <f>IF($D42=0,0,G42/$D42)</f>
        <v>0</v>
      </c>
      <c r="G42" s="460">
        <f aca="true" t="shared" si="5" ref="G42:M42">SUM(G38:G41)</f>
        <v>0</v>
      </c>
      <c r="H42" s="469">
        <f>IF($D42=0,0,I42/$D42)</f>
        <v>0</v>
      </c>
      <c r="I42" s="460">
        <f t="shared" si="5"/>
        <v>0</v>
      </c>
      <c r="J42" s="469">
        <f>IF($D42=0,0,K42/$D42)</f>
        <v>0</v>
      </c>
      <c r="K42" s="460">
        <f t="shared" si="5"/>
        <v>0</v>
      </c>
      <c r="L42" s="469">
        <f>IF($D42=0,0,M42/$D42)</f>
        <v>0</v>
      </c>
      <c r="M42" s="461">
        <f t="shared" si="5"/>
        <v>0</v>
      </c>
    </row>
  </sheetData>
  <sheetProtection/>
  <mergeCells count="10">
    <mergeCell ref="B2:M2"/>
    <mergeCell ref="B6:B8"/>
    <mergeCell ref="C6:C8"/>
    <mergeCell ref="D6:D8"/>
    <mergeCell ref="E6:E8"/>
    <mergeCell ref="F6:K6"/>
    <mergeCell ref="L6:M7"/>
    <mergeCell ref="F7:G7"/>
    <mergeCell ref="H7:I7"/>
    <mergeCell ref="J7:K7"/>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1"/>
  <headerFooter>
    <oddFooter>&amp;R&amp;"Arial,Normal"&amp;8&amp;F / &amp;A</oddFooter>
  </headerFooter>
</worksheet>
</file>

<file path=xl/worksheets/sheet2.xml><?xml version="1.0" encoding="utf-8"?>
<worksheet xmlns="http://schemas.openxmlformats.org/spreadsheetml/2006/main" xmlns:r="http://schemas.openxmlformats.org/officeDocument/2006/relationships">
  <sheetPr codeName="Feuil9"/>
  <dimension ref="A1:C30"/>
  <sheetViews>
    <sheetView zoomScalePageLayoutView="0" workbookViewId="0" topLeftCell="A1">
      <selection activeCell="A1" sqref="A1"/>
    </sheetView>
  </sheetViews>
  <sheetFormatPr defaultColWidth="10.8515625" defaultRowHeight="15"/>
  <cols>
    <col min="1" max="1" width="72.140625" style="270" customWidth="1"/>
    <col min="2" max="2" width="26.140625" style="273" customWidth="1"/>
    <col min="3" max="4" width="26.140625" style="270" customWidth="1"/>
    <col min="5" max="16384" width="10.8515625" style="270" customWidth="1"/>
  </cols>
  <sheetData>
    <row r="1" ht="15" thickBot="1">
      <c r="B1" s="273" t="s">
        <v>183</v>
      </c>
    </row>
    <row r="2" spans="1:3" ht="14.25">
      <c r="A2" s="216" t="s">
        <v>158</v>
      </c>
      <c r="B2" s="259">
        <f>SUM(C2:IV2)</f>
        <v>0</v>
      </c>
      <c r="C2" s="246">
        <f>CRPP!$F$30+CRP_SF!$F$30</f>
        <v>0</v>
      </c>
    </row>
    <row r="3" spans="1:3" ht="14.25">
      <c r="A3" s="218" t="s">
        <v>159</v>
      </c>
      <c r="B3" s="260">
        <f aca="true" t="shared" si="0" ref="B3:B27">SUM(C3:IV3)</f>
        <v>0</v>
      </c>
      <c r="C3" s="248">
        <f>CRPP!$F$47+CRP_SF!$F$47</f>
        <v>0</v>
      </c>
    </row>
    <row r="4" spans="1:3" ht="15" thickBot="1">
      <c r="A4" s="218" t="s">
        <v>160</v>
      </c>
      <c r="B4" s="261">
        <f t="shared" si="0"/>
        <v>0</v>
      </c>
      <c r="C4" s="249">
        <f>CRPP!$F$91+CRP_SF!$F$91</f>
        <v>0</v>
      </c>
    </row>
    <row r="5" spans="1:3" ht="15" thickBot="1">
      <c r="A5" s="221" t="s">
        <v>125</v>
      </c>
      <c r="B5" s="262">
        <f t="shared" si="0"/>
        <v>0</v>
      </c>
      <c r="C5" s="250">
        <f>CRPP!$F$94+CRP_SF!$F$94</f>
        <v>0</v>
      </c>
    </row>
    <row r="6" spans="1:3" ht="15" thickBot="1">
      <c r="A6" s="224" t="s">
        <v>141</v>
      </c>
      <c r="B6" s="263">
        <f t="shared" si="0"/>
        <v>0</v>
      </c>
      <c r="C6" s="252">
        <f>CRPP!$F$96+CRP_SF!$F$96</f>
        <v>0</v>
      </c>
    </row>
    <row r="7" spans="1:3" ht="15" thickBot="1">
      <c r="A7" s="221" t="s">
        <v>127</v>
      </c>
      <c r="B7" s="262">
        <f t="shared" si="0"/>
        <v>0</v>
      </c>
      <c r="C7" s="250">
        <f>CRPP!$F$98+CRP_SF!$F$98</f>
        <v>0</v>
      </c>
    </row>
    <row r="8" spans="1:3" ht="15" thickBot="1">
      <c r="A8" s="258"/>
      <c r="B8" s="264"/>
      <c r="C8" s="247"/>
    </row>
    <row r="9" spans="1:3" ht="14.25">
      <c r="A9" s="217" t="s">
        <v>161</v>
      </c>
      <c r="B9" s="264">
        <f t="shared" si="0"/>
        <v>0</v>
      </c>
      <c r="C9" s="247">
        <f>CRPP!$F$116+CRP_SF!$F$116</f>
        <v>0</v>
      </c>
    </row>
    <row r="10" spans="1:3" ht="14.25">
      <c r="A10" s="219" t="s">
        <v>162</v>
      </c>
      <c r="B10" s="264">
        <f t="shared" si="0"/>
        <v>0</v>
      </c>
      <c r="C10" s="247">
        <f>CRPP!$F$138+CRP_SF!$F$138</f>
        <v>0</v>
      </c>
    </row>
    <row r="11" spans="1:3" ht="15" thickBot="1">
      <c r="A11" s="220" t="s">
        <v>163</v>
      </c>
      <c r="B11" s="264">
        <f t="shared" si="0"/>
        <v>0</v>
      </c>
      <c r="C11" s="247">
        <f>CRPP!$F$163+CRP_SF!$F$163</f>
        <v>0</v>
      </c>
    </row>
    <row r="12" spans="1:3" ht="15" thickBot="1">
      <c r="A12" s="222" t="s">
        <v>126</v>
      </c>
      <c r="B12" s="265">
        <f t="shared" si="0"/>
        <v>0</v>
      </c>
      <c r="C12" s="251">
        <f>CRPP!$F$165+CRP_SF!$F$165</f>
        <v>0</v>
      </c>
    </row>
    <row r="13" spans="1:3" ht="15" thickBot="1">
      <c r="A13" s="225" t="s">
        <v>142</v>
      </c>
      <c r="B13" s="266">
        <f t="shared" si="0"/>
        <v>0</v>
      </c>
      <c r="C13" s="253">
        <f>CRPP!$F$167+CRP_SF!$F$167</f>
        <v>0</v>
      </c>
    </row>
    <row r="14" spans="1:3" ht="15" thickBot="1">
      <c r="A14" s="222" t="s">
        <v>127</v>
      </c>
      <c r="B14" s="265">
        <f t="shared" si="0"/>
        <v>0</v>
      </c>
      <c r="C14" s="251">
        <f>CRPP!$F$169+CRP_SF!$F$169</f>
        <v>0</v>
      </c>
    </row>
    <row r="15" ht="15" thickBot="1"/>
    <row r="16" spans="1:3" ht="14.25">
      <c r="A16" s="235" t="s">
        <v>128</v>
      </c>
      <c r="B16" s="273">
        <f t="shared" si="0"/>
        <v>0</v>
      </c>
      <c r="C16" s="247">
        <f>CRPP!$F$78+CRP_SF!$F$78</f>
        <v>0</v>
      </c>
    </row>
    <row r="17" spans="1:3" ht="14.25">
      <c r="A17" s="237" t="s">
        <v>130</v>
      </c>
      <c r="B17" s="273">
        <f t="shared" si="0"/>
        <v>0</v>
      </c>
      <c r="C17" s="247">
        <f>CRPP!$F$82+CRPP!$F$83+CRPP!$F$84+CRPP!$F$85+CRPP!$F$86+CRPP!$F$87+CRPP!$F$88+CRP_SF!$F$82+CRP_SF!$F$83+CRP_SF!$F$84+CRP_SF!$F$85+CRP_SF!$F$86+CRP_SF!$F$87+CRP_SF!$F$88</f>
        <v>0</v>
      </c>
    </row>
    <row r="18" spans="1:3" ht="14.25">
      <c r="A18" s="237" t="s">
        <v>194</v>
      </c>
      <c r="B18" s="273">
        <f t="shared" si="0"/>
        <v>0</v>
      </c>
      <c r="C18" s="247">
        <f>CRPP!$F$89+CRP_SF!$F$89</f>
        <v>0</v>
      </c>
    </row>
    <row r="19" spans="1:3" ht="14.25">
      <c r="A19" s="237"/>
      <c r="C19" s="247"/>
    </row>
    <row r="20" spans="1:3" ht="15" thickBot="1">
      <c r="A20" s="239" t="s">
        <v>131</v>
      </c>
      <c r="B20" s="267">
        <f t="shared" si="0"/>
        <v>0</v>
      </c>
      <c r="C20" s="254">
        <f>SUM(C16:C18)</f>
        <v>0</v>
      </c>
    </row>
    <row r="21" spans="1:3" ht="15" thickBot="1">
      <c r="A21" s="241" t="s">
        <v>148</v>
      </c>
      <c r="B21" s="263">
        <f t="shared" si="0"/>
        <v>0</v>
      </c>
      <c r="C21" s="252">
        <f>IF(C20&gt;C28,C20-C28,)</f>
        <v>0</v>
      </c>
    </row>
    <row r="22" spans="1:3" ht="15" thickBot="1">
      <c r="A22" s="257"/>
      <c r="B22" s="267"/>
      <c r="C22" s="254"/>
    </row>
    <row r="23" ht="15" thickBot="1"/>
    <row r="24" spans="1:3" ht="14.25">
      <c r="A24" s="236" t="s">
        <v>129</v>
      </c>
      <c r="B24" s="273">
        <f t="shared" si="0"/>
        <v>0</v>
      </c>
      <c r="C24" s="247">
        <f>CRPP!$F$148+CRP_SF!$F$148</f>
        <v>0</v>
      </c>
    </row>
    <row r="25" spans="1:3" ht="14.25">
      <c r="A25" s="238" t="s">
        <v>195</v>
      </c>
      <c r="B25" s="273">
        <f t="shared" si="0"/>
        <v>0</v>
      </c>
      <c r="C25" s="247">
        <f>CRPP!$F$149+CRPP!$F$151+CRP_SF!$F$149+CRP_SF!$F$151</f>
        <v>0</v>
      </c>
    </row>
    <row r="26" spans="1:3" ht="14.25">
      <c r="A26" s="238" t="s">
        <v>196</v>
      </c>
      <c r="B26" s="273">
        <f t="shared" si="0"/>
        <v>0</v>
      </c>
      <c r="C26" s="247">
        <f>CRPP!$F$154+CRPP!$F$155+CRPP!$F$156+CRPP!$F$157+CRPP!$F$158+CRPP!$F$159+CRP_SF!$F$154+CRP_SF!$F$155+CRP_SF!$F$156+CRP_SF!$F$157+CRP_SF!$F$158+CRP_SF!$F$159</f>
        <v>0</v>
      </c>
    </row>
    <row r="27" spans="1:3" ht="14.25">
      <c r="A27" s="238" t="s">
        <v>197</v>
      </c>
      <c r="B27" s="273">
        <f t="shared" si="0"/>
        <v>0</v>
      </c>
      <c r="C27" s="247">
        <f>+CRPP!$F$160++CRP_SF!$F$160</f>
        <v>0</v>
      </c>
    </row>
    <row r="28" spans="1:3" ht="15" thickBot="1">
      <c r="A28" s="240" t="s">
        <v>132</v>
      </c>
      <c r="B28" s="255">
        <f>SUM(B23:B27)</f>
        <v>0</v>
      </c>
      <c r="C28" s="255">
        <f>SUM(C24:C27)</f>
        <v>0</v>
      </c>
    </row>
    <row r="29" spans="1:3" ht="15" thickBot="1">
      <c r="A29" s="242" t="s">
        <v>149</v>
      </c>
      <c r="B29" s="253"/>
      <c r="C29" s="253">
        <f>IF(C20-C28&lt;0,-C20+C28,"")</f>
      </c>
    </row>
    <row r="30" spans="2:3" ht="14.25">
      <c r="B30" s="268"/>
      <c r="C30" s="213"/>
    </row>
  </sheetData>
  <sheetProtection password="8694"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10">
    <tabColor rgb="FF92D050"/>
  </sheetPr>
  <dimension ref="A1:N121"/>
  <sheetViews>
    <sheetView showGridLines="0" zoomScalePageLayoutView="0" workbookViewId="0" topLeftCell="A1">
      <selection activeCell="A1" sqref="A1"/>
    </sheetView>
  </sheetViews>
  <sheetFormatPr defaultColWidth="11.421875" defaultRowHeight="15"/>
  <cols>
    <col min="1" max="2" width="2.140625" style="365" customWidth="1"/>
    <col min="3" max="4" width="11.421875" style="365" customWidth="1"/>
    <col min="5" max="5" width="26.8515625" style="365" customWidth="1"/>
    <col min="6" max="11" width="11.421875" style="365" customWidth="1"/>
    <col min="12" max="12" width="45.7109375" style="365" customWidth="1"/>
    <col min="13" max="13" width="5.8515625" style="365" customWidth="1"/>
    <col min="14" max="16384" width="11.421875" style="365" customWidth="1"/>
  </cols>
  <sheetData>
    <row r="1" spans="1:13" ht="14.25">
      <c r="A1" s="362"/>
      <c r="B1" s="363"/>
      <c r="C1" s="363"/>
      <c r="D1" s="363"/>
      <c r="E1" s="363"/>
      <c r="F1" s="363"/>
      <c r="G1" s="363"/>
      <c r="H1" s="363"/>
      <c r="I1" s="363"/>
      <c r="J1" s="363"/>
      <c r="K1" s="363"/>
      <c r="L1" s="363"/>
      <c r="M1" s="364"/>
    </row>
    <row r="2" spans="1:13" ht="31.5" customHeight="1">
      <c r="A2" s="366"/>
      <c r="B2" s="494" t="s">
        <v>209</v>
      </c>
      <c r="C2" s="494"/>
      <c r="D2" s="494"/>
      <c r="E2" s="494"/>
      <c r="F2" s="494"/>
      <c r="G2" s="494"/>
      <c r="H2" s="494"/>
      <c r="I2" s="494"/>
      <c r="J2" s="494"/>
      <c r="K2" s="494"/>
      <c r="L2" s="494"/>
      <c r="M2" s="367"/>
    </row>
    <row r="3" spans="1:13" ht="14.25">
      <c r="A3" s="366"/>
      <c r="B3" s="368"/>
      <c r="C3" s="368"/>
      <c r="D3" s="368"/>
      <c r="E3" s="368"/>
      <c r="F3" s="368"/>
      <c r="G3" s="368"/>
      <c r="H3" s="368"/>
      <c r="I3" s="368"/>
      <c r="J3" s="368"/>
      <c r="K3" s="368"/>
      <c r="L3" s="368"/>
      <c r="M3" s="367"/>
    </row>
    <row r="4" spans="1:13" ht="31.5" customHeight="1">
      <c r="A4" s="366"/>
      <c r="B4" s="368"/>
      <c r="C4" s="483" t="s">
        <v>303</v>
      </c>
      <c r="D4" s="483"/>
      <c r="E4" s="483"/>
      <c r="F4" s="483"/>
      <c r="G4" s="483"/>
      <c r="H4" s="483"/>
      <c r="I4" s="483"/>
      <c r="J4" s="483"/>
      <c r="K4" s="483"/>
      <c r="L4" s="483"/>
      <c r="M4" s="367"/>
    </row>
    <row r="5" spans="1:13" ht="14.25">
      <c r="A5" s="366"/>
      <c r="B5" s="368"/>
      <c r="C5" s="368"/>
      <c r="D5" s="368"/>
      <c r="E5" s="368"/>
      <c r="F5" s="368"/>
      <c r="G5" s="368"/>
      <c r="H5" s="368"/>
      <c r="I5" s="368"/>
      <c r="J5" s="368"/>
      <c r="K5" s="368"/>
      <c r="L5" s="368"/>
      <c r="M5" s="367"/>
    </row>
    <row r="6" spans="1:13" ht="15" customHeight="1">
      <c r="A6" s="366"/>
      <c r="B6" s="368"/>
      <c r="C6" s="484" t="s">
        <v>322</v>
      </c>
      <c r="D6" s="484"/>
      <c r="E6" s="484"/>
      <c r="F6" s="484"/>
      <c r="G6" s="484"/>
      <c r="H6" s="484"/>
      <c r="I6" s="484"/>
      <c r="J6" s="484"/>
      <c r="K6" s="484"/>
      <c r="L6" s="484"/>
      <c r="M6" s="367"/>
    </row>
    <row r="7" spans="1:13" ht="15" customHeight="1">
      <c r="A7" s="366"/>
      <c r="B7" s="368"/>
      <c r="C7" s="484" t="s">
        <v>323</v>
      </c>
      <c r="D7" s="484"/>
      <c r="E7" s="484"/>
      <c r="F7" s="484"/>
      <c r="G7" s="484"/>
      <c r="H7" s="484"/>
      <c r="I7" s="484"/>
      <c r="J7" s="484"/>
      <c r="K7" s="484"/>
      <c r="L7" s="484"/>
      <c r="M7" s="367"/>
    </row>
    <row r="8" spans="1:13" ht="14.25">
      <c r="A8" s="366"/>
      <c r="B8" s="368"/>
      <c r="C8" s="473"/>
      <c r="D8" s="473"/>
      <c r="E8" s="473"/>
      <c r="F8" s="473"/>
      <c r="G8" s="473"/>
      <c r="H8" s="473"/>
      <c r="I8" s="473"/>
      <c r="J8" s="473"/>
      <c r="K8" s="473"/>
      <c r="L8" s="473"/>
      <c r="M8" s="367"/>
    </row>
    <row r="9" spans="1:13" ht="14.25">
      <c r="A9" s="366"/>
      <c r="B9" s="368"/>
      <c r="C9" s="369" t="s">
        <v>199</v>
      </c>
      <c r="D9" s="370"/>
      <c r="E9" s="370"/>
      <c r="F9" s="370"/>
      <c r="G9" s="370"/>
      <c r="H9" s="371"/>
      <c r="I9" s="371"/>
      <c r="J9" s="372"/>
      <c r="K9" s="372"/>
      <c r="L9" s="372"/>
      <c r="M9" s="367"/>
    </row>
    <row r="10" spans="1:13" ht="15" customHeight="1">
      <c r="A10" s="366"/>
      <c r="B10" s="368"/>
      <c r="C10" s="373"/>
      <c r="D10" s="372"/>
      <c r="E10" s="372"/>
      <c r="F10" s="372"/>
      <c r="G10" s="372"/>
      <c r="H10" s="372"/>
      <c r="I10" s="372"/>
      <c r="J10" s="372"/>
      <c r="K10" s="372"/>
      <c r="L10" s="472"/>
      <c r="M10" s="367"/>
    </row>
    <row r="11" spans="1:13" ht="15" customHeight="1">
      <c r="A11" s="366"/>
      <c r="B11" s="368"/>
      <c r="C11" s="374" t="s">
        <v>304</v>
      </c>
      <c r="D11" s="375"/>
      <c r="E11" s="375"/>
      <c r="F11" s="372"/>
      <c r="G11" s="372"/>
      <c r="H11" s="372"/>
      <c r="I11" s="372"/>
      <c r="J11" s="372"/>
      <c r="K11" s="372"/>
      <c r="L11" s="471"/>
      <c r="M11" s="367"/>
    </row>
    <row r="12" spans="1:13" ht="15" customHeight="1">
      <c r="A12" s="366"/>
      <c r="B12" s="368"/>
      <c r="C12" s="477" t="s">
        <v>324</v>
      </c>
      <c r="D12" s="478"/>
      <c r="E12" s="478"/>
      <c r="F12" s="479"/>
      <c r="G12" s="479"/>
      <c r="H12" s="479"/>
      <c r="I12" s="479"/>
      <c r="J12" s="479"/>
      <c r="K12" s="479"/>
      <c r="L12" s="471"/>
      <c r="M12" s="367"/>
    </row>
    <row r="13" spans="1:13" ht="15" customHeight="1">
      <c r="A13" s="366"/>
      <c r="B13" s="368"/>
      <c r="C13" s="485" t="s">
        <v>325</v>
      </c>
      <c r="D13" s="481"/>
      <c r="E13" s="481"/>
      <c r="F13" s="481"/>
      <c r="G13" s="481"/>
      <c r="H13" s="481"/>
      <c r="I13" s="481"/>
      <c r="J13" s="481"/>
      <c r="K13" s="481"/>
      <c r="L13" s="481"/>
      <c r="M13" s="367"/>
    </row>
    <row r="14" spans="1:13" ht="15" customHeight="1">
      <c r="A14" s="366"/>
      <c r="B14" s="368"/>
      <c r="C14" s="482" t="s">
        <v>305</v>
      </c>
      <c r="D14" s="482"/>
      <c r="E14" s="482"/>
      <c r="F14" s="471"/>
      <c r="G14" s="471"/>
      <c r="H14" s="471"/>
      <c r="I14" s="471"/>
      <c r="J14" s="471"/>
      <c r="K14" s="471"/>
      <c r="L14" s="372"/>
      <c r="M14" s="367"/>
    </row>
    <row r="15" spans="1:13" ht="14.25">
      <c r="A15" s="366"/>
      <c r="B15" s="368"/>
      <c r="C15" s="379"/>
      <c r="D15" s="471"/>
      <c r="E15" s="471"/>
      <c r="F15" s="471"/>
      <c r="G15" s="471"/>
      <c r="H15" s="471"/>
      <c r="I15" s="471"/>
      <c r="J15" s="471"/>
      <c r="K15" s="471"/>
      <c r="L15" s="372"/>
      <c r="M15" s="367"/>
    </row>
    <row r="16" spans="1:13" ht="15" customHeight="1">
      <c r="A16" s="366"/>
      <c r="B16" s="368"/>
      <c r="C16" s="486" t="s">
        <v>347</v>
      </c>
      <c r="D16" s="486"/>
      <c r="E16" s="486"/>
      <c r="F16" s="486"/>
      <c r="G16" s="486"/>
      <c r="H16" s="486"/>
      <c r="I16" s="486"/>
      <c r="J16" s="376"/>
      <c r="K16" s="376"/>
      <c r="L16" s="471"/>
      <c r="M16" s="367"/>
    </row>
    <row r="17" spans="1:13" ht="15" customHeight="1">
      <c r="A17" s="410"/>
      <c r="B17" s="376"/>
      <c r="C17" s="376"/>
      <c r="D17" s="376"/>
      <c r="E17" s="376"/>
      <c r="F17" s="376"/>
      <c r="G17" s="376"/>
      <c r="H17" s="376"/>
      <c r="I17" s="376"/>
      <c r="J17" s="376"/>
      <c r="K17" s="376"/>
      <c r="L17" s="471"/>
      <c r="M17" s="367"/>
    </row>
    <row r="18" spans="1:13" ht="15" customHeight="1">
      <c r="A18" s="410"/>
      <c r="B18" s="376"/>
      <c r="C18" s="481" t="s">
        <v>306</v>
      </c>
      <c r="D18" s="481"/>
      <c r="E18" s="481"/>
      <c r="F18" s="481"/>
      <c r="G18" s="481"/>
      <c r="H18" s="481"/>
      <c r="I18" s="481"/>
      <c r="J18" s="481"/>
      <c r="K18" s="481"/>
      <c r="L18" s="481"/>
      <c r="M18" s="367"/>
    </row>
    <row r="19" spans="1:13" ht="15" customHeight="1">
      <c r="A19" s="410"/>
      <c r="B19" s="376"/>
      <c r="C19" s="481" t="s">
        <v>307</v>
      </c>
      <c r="D19" s="481"/>
      <c r="E19" s="481"/>
      <c r="F19" s="481"/>
      <c r="G19" s="481"/>
      <c r="H19" s="481"/>
      <c r="I19" s="481"/>
      <c r="J19" s="376"/>
      <c r="K19" s="376"/>
      <c r="L19" s="471"/>
      <c r="M19" s="367"/>
    </row>
    <row r="20" spans="1:13" ht="15" customHeight="1">
      <c r="A20" s="410"/>
      <c r="B20" s="376"/>
      <c r="C20" s="376"/>
      <c r="D20" s="376"/>
      <c r="E20" s="376"/>
      <c r="F20" s="376"/>
      <c r="G20" s="376"/>
      <c r="H20" s="376"/>
      <c r="I20" s="376"/>
      <c r="J20" s="376"/>
      <c r="K20" s="376"/>
      <c r="L20" s="471"/>
      <c r="M20" s="367"/>
    </row>
    <row r="21" spans="1:13" ht="15" customHeight="1">
      <c r="A21" s="366"/>
      <c r="B21" s="368"/>
      <c r="C21" s="374" t="s">
        <v>211</v>
      </c>
      <c r="D21" s="375"/>
      <c r="E21" s="375"/>
      <c r="F21" s="372"/>
      <c r="G21" s="372"/>
      <c r="H21" s="372"/>
      <c r="I21" s="372"/>
      <c r="J21" s="372"/>
      <c r="K21" s="372"/>
      <c r="L21" s="471"/>
      <c r="M21" s="367"/>
    </row>
    <row r="22" spans="1:13" ht="15" customHeight="1">
      <c r="A22" s="366"/>
      <c r="B22" s="368"/>
      <c r="C22" s="374" t="s">
        <v>326</v>
      </c>
      <c r="D22" s="478"/>
      <c r="E22" s="478"/>
      <c r="F22" s="479"/>
      <c r="G22" s="479"/>
      <c r="H22" s="479"/>
      <c r="I22" s="479"/>
      <c r="J22" s="479"/>
      <c r="K22" s="479"/>
      <c r="L22" s="479"/>
      <c r="M22" s="367"/>
    </row>
    <row r="23" spans="1:13" ht="15" customHeight="1">
      <c r="A23" s="366"/>
      <c r="B23" s="368"/>
      <c r="C23" s="481" t="s">
        <v>327</v>
      </c>
      <c r="D23" s="481"/>
      <c r="E23" s="481"/>
      <c r="F23" s="481"/>
      <c r="G23" s="481"/>
      <c r="H23" s="481"/>
      <c r="I23" s="481"/>
      <c r="J23" s="481"/>
      <c r="K23" s="481"/>
      <c r="L23" s="481"/>
      <c r="M23" s="367"/>
    </row>
    <row r="24" spans="1:13" ht="14.25">
      <c r="A24" s="366"/>
      <c r="B24" s="368"/>
      <c r="C24" s="471"/>
      <c r="D24" s="471"/>
      <c r="E24" s="471"/>
      <c r="F24" s="471"/>
      <c r="G24" s="471"/>
      <c r="H24" s="471"/>
      <c r="I24" s="471"/>
      <c r="J24" s="471"/>
      <c r="K24" s="471"/>
      <c r="L24" s="471"/>
      <c r="M24" s="367"/>
    </row>
    <row r="25" spans="1:13" ht="15" customHeight="1">
      <c r="A25" s="366"/>
      <c r="B25" s="368"/>
      <c r="C25" s="374" t="s">
        <v>210</v>
      </c>
      <c r="D25" s="375"/>
      <c r="E25" s="375"/>
      <c r="F25" s="372"/>
      <c r="G25" s="372"/>
      <c r="H25" s="372"/>
      <c r="I25" s="372"/>
      <c r="J25" s="372"/>
      <c r="K25" s="372"/>
      <c r="L25" s="471"/>
      <c r="M25" s="367"/>
    </row>
    <row r="26" spans="1:13" ht="15" customHeight="1">
      <c r="A26" s="366"/>
      <c r="B26" s="368"/>
      <c r="C26" s="374" t="s">
        <v>326</v>
      </c>
      <c r="D26" s="478"/>
      <c r="E26" s="478"/>
      <c r="F26" s="479"/>
      <c r="G26" s="479"/>
      <c r="H26" s="479"/>
      <c r="I26" s="479"/>
      <c r="J26" s="479"/>
      <c r="K26" s="479"/>
      <c r="L26" s="471"/>
      <c r="M26" s="367"/>
    </row>
    <row r="27" spans="1:13" ht="15" customHeight="1">
      <c r="A27" s="366"/>
      <c r="B27" s="368"/>
      <c r="C27" s="374" t="s">
        <v>328</v>
      </c>
      <c r="D27" s="478"/>
      <c r="E27" s="478"/>
      <c r="F27" s="479"/>
      <c r="G27" s="479"/>
      <c r="H27" s="479"/>
      <c r="I27" s="479"/>
      <c r="J27" s="479"/>
      <c r="K27" s="479"/>
      <c r="L27" s="471"/>
      <c r="M27" s="367"/>
    </row>
    <row r="28" spans="1:13" ht="15" customHeight="1">
      <c r="A28" s="366"/>
      <c r="B28" s="368"/>
      <c r="C28" s="471"/>
      <c r="D28" s="471"/>
      <c r="E28" s="471"/>
      <c r="F28" s="471"/>
      <c r="G28" s="471"/>
      <c r="H28" s="471"/>
      <c r="I28" s="471"/>
      <c r="J28" s="471"/>
      <c r="K28" s="471"/>
      <c r="L28" s="471"/>
      <c r="M28" s="367"/>
    </row>
    <row r="29" spans="1:13" ht="14.25">
      <c r="A29" s="366"/>
      <c r="B29" s="368"/>
      <c r="C29" s="481" t="s">
        <v>230</v>
      </c>
      <c r="D29" s="481"/>
      <c r="E29" s="481"/>
      <c r="F29" s="481"/>
      <c r="G29" s="481"/>
      <c r="H29" s="481"/>
      <c r="I29" s="481"/>
      <c r="J29" s="481"/>
      <c r="K29" s="481"/>
      <c r="L29" s="481"/>
      <c r="M29" s="367"/>
    </row>
    <row r="30" spans="1:13" ht="14.25">
      <c r="A30" s="366"/>
      <c r="B30" s="368"/>
      <c r="C30" s="377"/>
      <c r="D30" s="372"/>
      <c r="E30" s="372"/>
      <c r="F30" s="372"/>
      <c r="G30" s="372"/>
      <c r="H30" s="372"/>
      <c r="I30" s="372"/>
      <c r="J30" s="372"/>
      <c r="K30" s="372"/>
      <c r="L30" s="372"/>
      <c r="M30" s="367"/>
    </row>
    <row r="31" spans="1:13" ht="14.25">
      <c r="A31" s="366"/>
      <c r="B31" s="368"/>
      <c r="C31" s="369" t="s">
        <v>308</v>
      </c>
      <c r="D31" s="370"/>
      <c r="E31" s="370"/>
      <c r="F31" s="370"/>
      <c r="G31" s="370"/>
      <c r="H31" s="372"/>
      <c r="I31" s="372"/>
      <c r="J31" s="372"/>
      <c r="K31" s="372"/>
      <c r="L31" s="472"/>
      <c r="M31" s="367"/>
    </row>
    <row r="32" spans="1:13" ht="14.25">
      <c r="A32" s="366"/>
      <c r="B32" s="368"/>
      <c r="C32" s="373"/>
      <c r="D32" s="372"/>
      <c r="E32" s="372"/>
      <c r="F32" s="372"/>
      <c r="G32" s="372"/>
      <c r="H32" s="372"/>
      <c r="I32" s="372"/>
      <c r="J32" s="372"/>
      <c r="K32" s="372"/>
      <c r="L32" s="372"/>
      <c r="M32" s="367"/>
    </row>
    <row r="33" spans="1:13" ht="14.25">
      <c r="A33" s="366"/>
      <c r="B33" s="368"/>
      <c r="C33" s="490" t="s">
        <v>329</v>
      </c>
      <c r="D33" s="490"/>
      <c r="E33" s="490"/>
      <c r="F33" s="490"/>
      <c r="G33" s="490"/>
      <c r="H33" s="490"/>
      <c r="I33" s="490"/>
      <c r="J33" s="490"/>
      <c r="K33" s="490"/>
      <c r="L33" s="490"/>
      <c r="M33" s="367"/>
    </row>
    <row r="34" spans="1:13" ht="14.25">
      <c r="A34" s="366"/>
      <c r="B34" s="368"/>
      <c r="C34" s="483" t="s">
        <v>330</v>
      </c>
      <c r="D34" s="483"/>
      <c r="E34" s="483"/>
      <c r="F34" s="483"/>
      <c r="G34" s="483"/>
      <c r="H34" s="483"/>
      <c r="I34" s="483"/>
      <c r="J34" s="483"/>
      <c r="K34" s="483"/>
      <c r="L34" s="483"/>
      <c r="M34" s="367"/>
    </row>
    <row r="35" spans="1:13" ht="21" customHeight="1">
      <c r="A35" s="366"/>
      <c r="B35" s="368"/>
      <c r="C35" s="374" t="s">
        <v>200</v>
      </c>
      <c r="D35" s="372"/>
      <c r="E35" s="372"/>
      <c r="F35" s="372"/>
      <c r="G35" s="372"/>
      <c r="H35" s="372"/>
      <c r="I35" s="372"/>
      <c r="J35" s="372"/>
      <c r="K35" s="372"/>
      <c r="L35" s="372"/>
      <c r="M35" s="367"/>
    </row>
    <row r="36" spans="1:13" ht="14.25" customHeight="1">
      <c r="A36" s="366"/>
      <c r="B36" s="368"/>
      <c r="C36" s="490" t="s">
        <v>331</v>
      </c>
      <c r="D36" s="490"/>
      <c r="E36" s="490"/>
      <c r="F36" s="490"/>
      <c r="G36" s="490"/>
      <c r="H36" s="490"/>
      <c r="I36" s="490"/>
      <c r="J36" s="490"/>
      <c r="K36" s="490"/>
      <c r="L36" s="490"/>
      <c r="M36" s="367"/>
    </row>
    <row r="37" spans="1:13" ht="14.25" customHeight="1">
      <c r="A37" s="366"/>
      <c r="B37" s="368"/>
      <c r="C37" s="490" t="s">
        <v>332</v>
      </c>
      <c r="D37" s="490"/>
      <c r="E37" s="490"/>
      <c r="F37" s="490"/>
      <c r="G37" s="490"/>
      <c r="H37" s="490"/>
      <c r="I37" s="490"/>
      <c r="J37" s="490"/>
      <c r="K37" s="490"/>
      <c r="L37" s="490"/>
      <c r="M37" s="367"/>
    </row>
    <row r="38" spans="1:13" ht="14.25">
      <c r="A38" s="366"/>
      <c r="B38" s="368"/>
      <c r="C38" s="373"/>
      <c r="D38" s="372"/>
      <c r="E38" s="372"/>
      <c r="F38" s="372"/>
      <c r="G38" s="372"/>
      <c r="H38" s="372"/>
      <c r="I38" s="372"/>
      <c r="J38" s="372"/>
      <c r="K38" s="372"/>
      <c r="L38" s="374"/>
      <c r="M38" s="367"/>
    </row>
    <row r="39" spans="1:13" ht="14.25">
      <c r="A39" s="366"/>
      <c r="B39" s="368"/>
      <c r="C39" s="375" t="s">
        <v>309</v>
      </c>
      <c r="D39" s="372"/>
      <c r="E39" s="372"/>
      <c r="F39" s="372"/>
      <c r="G39" s="372"/>
      <c r="H39" s="372"/>
      <c r="I39" s="372"/>
      <c r="J39" s="372"/>
      <c r="K39" s="372"/>
      <c r="L39" s="374"/>
      <c r="M39" s="367"/>
    </row>
    <row r="40" spans="1:13" ht="14.25">
      <c r="A40" s="366"/>
      <c r="B40" s="368"/>
      <c r="C40" s="374" t="s">
        <v>201</v>
      </c>
      <c r="D40" s="374"/>
      <c r="E40" s="374"/>
      <c r="F40" s="374"/>
      <c r="G40" s="374"/>
      <c r="H40" s="374"/>
      <c r="I40" s="374"/>
      <c r="J40" s="374"/>
      <c r="K40" s="374"/>
      <c r="L40" s="374"/>
      <c r="M40" s="367"/>
    </row>
    <row r="41" spans="1:13" ht="15" customHeight="1">
      <c r="A41" s="366"/>
      <c r="B41" s="368"/>
      <c r="C41" s="378" t="s">
        <v>202</v>
      </c>
      <c r="D41" s="374"/>
      <c r="E41" s="374"/>
      <c r="F41" s="374"/>
      <c r="G41" s="374"/>
      <c r="H41" s="374"/>
      <c r="I41" s="374"/>
      <c r="J41" s="374"/>
      <c r="K41" s="374"/>
      <c r="L41" s="475"/>
      <c r="M41" s="367"/>
    </row>
    <row r="42" spans="1:13" ht="15" customHeight="1">
      <c r="A42" s="366"/>
      <c r="B42" s="368"/>
      <c r="C42" s="378" t="s">
        <v>310</v>
      </c>
      <c r="D42" s="374"/>
      <c r="E42" s="374"/>
      <c r="F42" s="374"/>
      <c r="G42" s="374"/>
      <c r="H42" s="374"/>
      <c r="I42" s="374"/>
      <c r="J42" s="374"/>
      <c r="K42" s="374"/>
      <c r="L42" s="374"/>
      <c r="M42" s="367"/>
    </row>
    <row r="43" spans="1:13" ht="30" customHeight="1">
      <c r="A43" s="366"/>
      <c r="B43" s="368"/>
      <c r="C43" s="491" t="s">
        <v>311</v>
      </c>
      <c r="D43" s="491"/>
      <c r="E43" s="491"/>
      <c r="F43" s="491"/>
      <c r="G43" s="491"/>
      <c r="H43" s="491"/>
      <c r="I43" s="491"/>
      <c r="J43" s="491"/>
      <c r="K43" s="491"/>
      <c r="L43" s="491"/>
      <c r="M43" s="367"/>
    </row>
    <row r="44" spans="1:13" ht="14.25">
      <c r="A44" s="366"/>
      <c r="B44" s="368"/>
      <c r="C44" s="374" t="s">
        <v>203</v>
      </c>
      <c r="D44" s="374"/>
      <c r="E44" s="374"/>
      <c r="F44" s="374"/>
      <c r="G44" s="374"/>
      <c r="H44" s="374"/>
      <c r="I44" s="374"/>
      <c r="J44" s="374"/>
      <c r="K44" s="374"/>
      <c r="L44" s="374"/>
      <c r="M44" s="367"/>
    </row>
    <row r="45" spans="1:13" ht="14.25">
      <c r="A45" s="366"/>
      <c r="B45" s="368"/>
      <c r="C45" s="378" t="s">
        <v>204</v>
      </c>
      <c r="D45" s="374"/>
      <c r="E45" s="374"/>
      <c r="F45" s="374"/>
      <c r="G45" s="374"/>
      <c r="H45" s="374"/>
      <c r="I45" s="374"/>
      <c r="J45" s="374"/>
      <c r="K45" s="374"/>
      <c r="L45" s="374"/>
      <c r="M45" s="367"/>
    </row>
    <row r="46" spans="1:13" ht="15">
      <c r="A46" s="366"/>
      <c r="B46" s="368"/>
      <c r="C46" s="378" t="s">
        <v>310</v>
      </c>
      <c r="D46" s="374"/>
      <c r="E46" s="374"/>
      <c r="F46" s="374"/>
      <c r="G46" s="374"/>
      <c r="H46" s="374"/>
      <c r="I46" s="374"/>
      <c r="J46" s="374"/>
      <c r="K46" s="374"/>
      <c r="L46" s="374"/>
      <c r="M46" s="367"/>
    </row>
    <row r="47" spans="1:13" ht="14.25">
      <c r="A47" s="366"/>
      <c r="B47" s="368"/>
      <c r="C47" s="378" t="s">
        <v>312</v>
      </c>
      <c r="D47" s="374"/>
      <c r="E47" s="374"/>
      <c r="F47" s="374"/>
      <c r="G47" s="374"/>
      <c r="H47" s="374"/>
      <c r="I47" s="374"/>
      <c r="J47" s="374"/>
      <c r="K47" s="374"/>
      <c r="L47" s="374"/>
      <c r="M47" s="367"/>
    </row>
    <row r="48" spans="1:13" ht="14.25">
      <c r="A48" s="366"/>
      <c r="B48" s="368"/>
      <c r="C48" s="374" t="s">
        <v>205</v>
      </c>
      <c r="D48" s="374"/>
      <c r="E48" s="374"/>
      <c r="F48" s="374"/>
      <c r="G48" s="374"/>
      <c r="H48" s="374"/>
      <c r="I48" s="374"/>
      <c r="J48" s="374"/>
      <c r="K48" s="374"/>
      <c r="L48" s="372"/>
      <c r="M48" s="367"/>
    </row>
    <row r="49" spans="1:13" ht="14.25">
      <c r="A49" s="366"/>
      <c r="B49" s="368"/>
      <c r="C49" s="374"/>
      <c r="D49" s="374"/>
      <c r="E49" s="374"/>
      <c r="F49" s="374"/>
      <c r="G49" s="374"/>
      <c r="H49" s="374"/>
      <c r="I49" s="374"/>
      <c r="J49" s="374"/>
      <c r="K49" s="374"/>
      <c r="L49" s="372"/>
      <c r="M49" s="367"/>
    </row>
    <row r="50" spans="1:13" ht="14.25">
      <c r="A50" s="366"/>
      <c r="B50" s="368"/>
      <c r="C50" s="374" t="s">
        <v>333</v>
      </c>
      <c r="D50" s="374"/>
      <c r="E50" s="374"/>
      <c r="F50" s="374"/>
      <c r="G50" s="374"/>
      <c r="H50" s="374"/>
      <c r="I50" s="374"/>
      <c r="J50" s="374"/>
      <c r="K50" s="374"/>
      <c r="L50" s="372"/>
      <c r="M50" s="367"/>
    </row>
    <row r="51" spans="1:13" ht="30.75" customHeight="1">
      <c r="A51" s="366"/>
      <c r="B51" s="368"/>
      <c r="C51" s="481" t="s">
        <v>334</v>
      </c>
      <c r="D51" s="481"/>
      <c r="E51" s="481"/>
      <c r="F51" s="481"/>
      <c r="G51" s="481"/>
      <c r="H51" s="481"/>
      <c r="I51" s="481"/>
      <c r="J51" s="481"/>
      <c r="K51" s="481"/>
      <c r="L51" s="481"/>
      <c r="M51" s="367"/>
    </row>
    <row r="52" spans="1:13" ht="14.25">
      <c r="A52" s="366"/>
      <c r="B52" s="368"/>
      <c r="C52" s="374"/>
      <c r="D52" s="374"/>
      <c r="E52" s="374"/>
      <c r="F52" s="374"/>
      <c r="G52" s="374"/>
      <c r="H52" s="374"/>
      <c r="I52" s="374"/>
      <c r="J52" s="374"/>
      <c r="K52" s="374"/>
      <c r="L52" s="372"/>
      <c r="M52" s="367"/>
    </row>
    <row r="53" spans="1:13" ht="14.25">
      <c r="A53" s="366"/>
      <c r="B53" s="368"/>
      <c r="C53" s="482" t="s">
        <v>313</v>
      </c>
      <c r="D53" s="482"/>
      <c r="E53" s="482"/>
      <c r="F53" s="482"/>
      <c r="G53" s="482"/>
      <c r="H53" s="482"/>
      <c r="I53" s="482"/>
      <c r="J53" s="482"/>
      <c r="K53" s="482"/>
      <c r="L53" s="482"/>
      <c r="M53" s="367"/>
    </row>
    <row r="54" spans="1:13" ht="14.25">
      <c r="A54" s="366"/>
      <c r="B54" s="368"/>
      <c r="C54" s="482" t="s">
        <v>314</v>
      </c>
      <c r="D54" s="482"/>
      <c r="E54" s="482"/>
      <c r="F54" s="482"/>
      <c r="G54" s="482"/>
      <c r="H54" s="482"/>
      <c r="I54" s="482"/>
      <c r="J54" s="482"/>
      <c r="K54" s="482"/>
      <c r="L54" s="482"/>
      <c r="M54" s="367"/>
    </row>
    <row r="55" spans="1:13" ht="14.25">
      <c r="A55" s="366"/>
      <c r="B55" s="368"/>
      <c r="C55" s="374"/>
      <c r="D55" s="374"/>
      <c r="E55" s="374"/>
      <c r="F55" s="374"/>
      <c r="G55" s="374"/>
      <c r="H55" s="374"/>
      <c r="I55" s="374"/>
      <c r="J55" s="374"/>
      <c r="K55" s="374"/>
      <c r="L55" s="372"/>
      <c r="M55" s="367"/>
    </row>
    <row r="56" spans="1:13" ht="14.25">
      <c r="A56" s="366"/>
      <c r="B56" s="368"/>
      <c r="C56" s="369" t="s">
        <v>315</v>
      </c>
      <c r="D56" s="369"/>
      <c r="E56" s="369"/>
      <c r="F56" s="369"/>
      <c r="G56" s="369"/>
      <c r="H56" s="372"/>
      <c r="I56" s="372"/>
      <c r="J56" s="372"/>
      <c r="K56" s="372"/>
      <c r="L56" s="372"/>
      <c r="M56" s="367"/>
    </row>
    <row r="57" spans="1:13" ht="14.25">
      <c r="A57" s="366"/>
      <c r="B57" s="368"/>
      <c r="C57" s="372"/>
      <c r="D57" s="372"/>
      <c r="E57" s="372"/>
      <c r="F57" s="372"/>
      <c r="G57" s="372"/>
      <c r="H57" s="372"/>
      <c r="I57" s="372"/>
      <c r="J57" s="372"/>
      <c r="K57" s="372"/>
      <c r="L57" s="372"/>
      <c r="M57" s="367"/>
    </row>
    <row r="58" spans="1:13" ht="14.25">
      <c r="A58" s="366"/>
      <c r="B58" s="368"/>
      <c r="C58" s="377" t="s">
        <v>206</v>
      </c>
      <c r="D58" s="375"/>
      <c r="E58" s="375"/>
      <c r="F58" s="372"/>
      <c r="G58" s="372"/>
      <c r="H58" s="372"/>
      <c r="I58" s="372"/>
      <c r="J58" s="372"/>
      <c r="K58" s="372"/>
      <c r="L58" s="372"/>
      <c r="M58" s="367"/>
    </row>
    <row r="59" spans="1:13" ht="26.25" customHeight="1">
      <c r="A59" s="366"/>
      <c r="B59" s="368"/>
      <c r="C59" s="483" t="s">
        <v>316</v>
      </c>
      <c r="D59" s="483"/>
      <c r="E59" s="483"/>
      <c r="F59" s="483"/>
      <c r="G59" s="483"/>
      <c r="H59" s="483"/>
      <c r="I59" s="483"/>
      <c r="J59" s="483"/>
      <c r="K59" s="483"/>
      <c r="L59" s="483"/>
      <c r="M59" s="367"/>
    </row>
    <row r="60" spans="1:13" ht="14.25">
      <c r="A60" s="366"/>
      <c r="B60" s="368"/>
      <c r="C60" s="377" t="s">
        <v>225</v>
      </c>
      <c r="D60" s="375"/>
      <c r="E60" s="375"/>
      <c r="F60" s="372"/>
      <c r="G60" s="372"/>
      <c r="H60" s="372"/>
      <c r="I60" s="372"/>
      <c r="J60" s="372"/>
      <c r="K60" s="372"/>
      <c r="L60" s="372"/>
      <c r="M60" s="367"/>
    </row>
    <row r="61" spans="1:13" ht="14.25">
      <c r="A61" s="366"/>
      <c r="B61" s="368"/>
      <c r="C61" s="377" t="s">
        <v>207</v>
      </c>
      <c r="D61" s="375"/>
      <c r="E61" s="375"/>
      <c r="F61" s="372"/>
      <c r="G61" s="372"/>
      <c r="H61" s="372"/>
      <c r="I61" s="372"/>
      <c r="J61" s="372"/>
      <c r="K61" s="372"/>
      <c r="L61" s="372"/>
      <c r="M61" s="367"/>
    </row>
    <row r="62" spans="1:13" ht="14.25">
      <c r="A62" s="366"/>
      <c r="B62" s="368"/>
      <c r="C62" s="377" t="s">
        <v>208</v>
      </c>
      <c r="D62" s="375"/>
      <c r="E62" s="375"/>
      <c r="F62" s="372"/>
      <c r="G62" s="372"/>
      <c r="H62" s="372"/>
      <c r="I62" s="372"/>
      <c r="J62" s="372"/>
      <c r="K62" s="372"/>
      <c r="L62" s="372"/>
      <c r="M62" s="367"/>
    </row>
    <row r="63" spans="1:13" ht="26.25" customHeight="1">
      <c r="A63" s="366"/>
      <c r="B63" s="368"/>
      <c r="C63" s="483" t="s">
        <v>335</v>
      </c>
      <c r="D63" s="483"/>
      <c r="E63" s="483"/>
      <c r="F63" s="483"/>
      <c r="G63" s="483"/>
      <c r="H63" s="483"/>
      <c r="I63" s="483"/>
      <c r="J63" s="483"/>
      <c r="K63" s="483"/>
      <c r="L63" s="483"/>
      <c r="M63" s="367"/>
    </row>
    <row r="64" spans="1:13" ht="14.25">
      <c r="A64" s="366"/>
      <c r="B64" s="368"/>
      <c r="C64" s="372"/>
      <c r="D64" s="372"/>
      <c r="E64" s="372"/>
      <c r="F64" s="372"/>
      <c r="G64" s="372"/>
      <c r="H64" s="372"/>
      <c r="I64" s="372"/>
      <c r="J64" s="372"/>
      <c r="K64" s="372"/>
      <c r="L64" s="372"/>
      <c r="M64" s="367"/>
    </row>
    <row r="65" spans="1:13" ht="14.25">
      <c r="A65" s="366"/>
      <c r="B65" s="368"/>
      <c r="C65" s="369" t="s">
        <v>317</v>
      </c>
      <c r="D65" s="369"/>
      <c r="E65" s="369"/>
      <c r="F65" s="369"/>
      <c r="G65" s="369"/>
      <c r="H65" s="372"/>
      <c r="I65" s="372"/>
      <c r="J65" s="372"/>
      <c r="K65" s="372"/>
      <c r="L65" s="372"/>
      <c r="M65" s="367"/>
    </row>
    <row r="66" spans="1:13" ht="14.25">
      <c r="A66" s="366"/>
      <c r="B66" s="368"/>
      <c r="C66" s="372"/>
      <c r="D66" s="372"/>
      <c r="E66" s="372"/>
      <c r="F66" s="372"/>
      <c r="G66" s="372"/>
      <c r="H66" s="372"/>
      <c r="I66" s="372"/>
      <c r="J66" s="372"/>
      <c r="K66" s="372"/>
      <c r="L66" s="372"/>
      <c r="M66" s="367"/>
    </row>
    <row r="67" spans="1:13" ht="14.25">
      <c r="A67" s="366"/>
      <c r="B67" s="368"/>
      <c r="C67" s="375" t="s">
        <v>318</v>
      </c>
      <c r="D67" s="375"/>
      <c r="E67" s="375"/>
      <c r="F67" s="375"/>
      <c r="G67" s="375"/>
      <c r="H67" s="375"/>
      <c r="I67" s="375"/>
      <c r="J67" s="375"/>
      <c r="K67" s="375"/>
      <c r="L67" s="375"/>
      <c r="M67" s="367"/>
    </row>
    <row r="68" spans="1:13" ht="14.25">
      <c r="A68" s="366"/>
      <c r="B68" s="368"/>
      <c r="C68" s="377"/>
      <c r="D68" s="375"/>
      <c r="E68" s="375"/>
      <c r="F68" s="375"/>
      <c r="G68" s="375"/>
      <c r="H68" s="375"/>
      <c r="I68" s="375"/>
      <c r="J68" s="375"/>
      <c r="K68" s="375"/>
      <c r="L68" s="375"/>
      <c r="M68" s="367"/>
    </row>
    <row r="69" spans="1:13" ht="14.25">
      <c r="A69" s="366"/>
      <c r="B69" s="368"/>
      <c r="C69" s="478" t="s">
        <v>336</v>
      </c>
      <c r="D69" s="478"/>
      <c r="E69" s="478"/>
      <c r="F69" s="478"/>
      <c r="G69" s="478"/>
      <c r="H69" s="478"/>
      <c r="I69" s="478"/>
      <c r="J69" s="478"/>
      <c r="K69" s="478"/>
      <c r="L69" s="478"/>
      <c r="M69" s="367"/>
    </row>
    <row r="70" spans="1:13" ht="14.25">
      <c r="A70" s="366"/>
      <c r="B70" s="368"/>
      <c r="C70" s="480" t="s">
        <v>337</v>
      </c>
      <c r="D70" s="480"/>
      <c r="E70" s="480"/>
      <c r="F70" s="480"/>
      <c r="G70" s="480"/>
      <c r="H70" s="480"/>
      <c r="I70" s="480"/>
      <c r="J70" s="480"/>
      <c r="K70" s="480"/>
      <c r="L70" s="480"/>
      <c r="M70" s="367"/>
    </row>
    <row r="71" spans="1:13" ht="31.5" customHeight="1">
      <c r="A71" s="366"/>
      <c r="B71" s="368"/>
      <c r="C71" s="480" t="s">
        <v>319</v>
      </c>
      <c r="D71" s="480"/>
      <c r="E71" s="480"/>
      <c r="F71" s="480"/>
      <c r="G71" s="480"/>
      <c r="H71" s="480"/>
      <c r="I71" s="480"/>
      <c r="J71" s="480"/>
      <c r="K71" s="480"/>
      <c r="L71" s="480"/>
      <c r="M71" s="367"/>
    </row>
    <row r="72" spans="1:13" ht="31.5" customHeight="1">
      <c r="A72" s="366"/>
      <c r="B72" s="368"/>
      <c r="C72" s="493" t="s">
        <v>227</v>
      </c>
      <c r="D72" s="493"/>
      <c r="E72" s="493"/>
      <c r="F72" s="493"/>
      <c r="G72" s="493"/>
      <c r="H72" s="493"/>
      <c r="I72" s="493"/>
      <c r="J72" s="493"/>
      <c r="K72" s="493"/>
      <c r="L72" s="493"/>
      <c r="M72" s="367"/>
    </row>
    <row r="73" spans="1:13" ht="15" customHeight="1">
      <c r="A73" s="366"/>
      <c r="B73" s="368"/>
      <c r="C73" s="480" t="s">
        <v>338</v>
      </c>
      <c r="D73" s="480"/>
      <c r="E73" s="480"/>
      <c r="F73" s="480"/>
      <c r="G73" s="480"/>
      <c r="H73" s="480"/>
      <c r="I73" s="480"/>
      <c r="J73" s="480"/>
      <c r="K73" s="480"/>
      <c r="L73" s="480"/>
      <c r="M73" s="367"/>
    </row>
    <row r="74" spans="1:13" ht="15" customHeight="1">
      <c r="A74" s="366"/>
      <c r="B74" s="368"/>
      <c r="C74" s="480" t="s">
        <v>339</v>
      </c>
      <c r="D74" s="480"/>
      <c r="E74" s="480"/>
      <c r="F74" s="480"/>
      <c r="G74" s="480"/>
      <c r="H74" s="480"/>
      <c r="I74" s="480"/>
      <c r="J74" s="480"/>
      <c r="K74" s="480"/>
      <c r="L74" s="480"/>
      <c r="M74" s="367"/>
    </row>
    <row r="75" spans="1:13" ht="15" customHeight="1">
      <c r="A75" s="366"/>
      <c r="B75" s="368"/>
      <c r="C75" s="474"/>
      <c r="D75" s="474"/>
      <c r="E75" s="474"/>
      <c r="F75" s="474"/>
      <c r="G75" s="474"/>
      <c r="H75" s="474"/>
      <c r="I75" s="474"/>
      <c r="J75" s="474"/>
      <c r="K75" s="474"/>
      <c r="L75" s="474"/>
      <c r="M75" s="367"/>
    </row>
    <row r="76" spans="1:13" ht="15" customHeight="1">
      <c r="A76" s="366"/>
      <c r="B76" s="368"/>
      <c r="C76" s="369" t="s">
        <v>320</v>
      </c>
      <c r="D76" s="369"/>
      <c r="E76" s="369"/>
      <c r="F76" s="369"/>
      <c r="G76" s="369"/>
      <c r="H76" s="474"/>
      <c r="I76" s="474"/>
      <c r="J76" s="474"/>
      <c r="K76" s="474"/>
      <c r="L76" s="474"/>
      <c r="M76" s="367"/>
    </row>
    <row r="77" spans="1:13" ht="15" customHeight="1">
      <c r="A77" s="366"/>
      <c r="B77" s="368"/>
      <c r="C77" s="474"/>
      <c r="D77" s="474"/>
      <c r="E77" s="474"/>
      <c r="F77" s="474"/>
      <c r="G77" s="474"/>
      <c r="H77" s="474"/>
      <c r="I77" s="474"/>
      <c r="J77" s="474"/>
      <c r="K77" s="474"/>
      <c r="L77" s="474"/>
      <c r="M77" s="367"/>
    </row>
    <row r="78" spans="1:13" ht="15" customHeight="1">
      <c r="A78" s="366"/>
      <c r="B78" s="368"/>
      <c r="C78" s="480" t="s">
        <v>340</v>
      </c>
      <c r="D78" s="480"/>
      <c r="E78" s="480"/>
      <c r="F78" s="480"/>
      <c r="G78" s="480"/>
      <c r="H78" s="480"/>
      <c r="I78" s="480"/>
      <c r="J78" s="480"/>
      <c r="K78" s="480"/>
      <c r="L78" s="480"/>
      <c r="M78" s="367"/>
    </row>
    <row r="79" spans="1:13" ht="15" customHeight="1">
      <c r="A79" s="366"/>
      <c r="B79" s="368"/>
      <c r="C79" s="480" t="s">
        <v>341</v>
      </c>
      <c r="D79" s="480"/>
      <c r="E79" s="480"/>
      <c r="F79" s="480"/>
      <c r="G79" s="480"/>
      <c r="H79" s="480"/>
      <c r="I79" s="480"/>
      <c r="J79" s="480"/>
      <c r="K79" s="480"/>
      <c r="L79" s="480"/>
      <c r="M79" s="367"/>
    </row>
    <row r="80" spans="1:13" ht="15" customHeight="1">
      <c r="A80" s="366"/>
      <c r="B80" s="368"/>
      <c r="C80" s="476"/>
      <c r="D80" s="476"/>
      <c r="E80" s="476"/>
      <c r="F80" s="476"/>
      <c r="G80" s="476"/>
      <c r="H80" s="476"/>
      <c r="I80" s="476"/>
      <c r="J80" s="476"/>
      <c r="K80" s="476"/>
      <c r="L80" s="476"/>
      <c r="M80" s="367"/>
    </row>
    <row r="81" spans="1:13" ht="15" customHeight="1">
      <c r="A81" s="366"/>
      <c r="B81" s="368"/>
      <c r="C81" s="480" t="s">
        <v>342</v>
      </c>
      <c r="D81" s="480"/>
      <c r="E81" s="480"/>
      <c r="F81" s="480"/>
      <c r="G81" s="480"/>
      <c r="H81" s="480"/>
      <c r="I81" s="480"/>
      <c r="J81" s="480"/>
      <c r="K81" s="480"/>
      <c r="L81" s="480"/>
      <c r="M81" s="367"/>
    </row>
    <row r="82" spans="1:13" ht="15" customHeight="1">
      <c r="A82" s="366"/>
      <c r="B82" s="368"/>
      <c r="C82" s="480" t="s">
        <v>343</v>
      </c>
      <c r="D82" s="480"/>
      <c r="E82" s="480"/>
      <c r="F82" s="480"/>
      <c r="G82" s="480"/>
      <c r="H82" s="480"/>
      <c r="I82" s="480"/>
      <c r="J82" s="480"/>
      <c r="K82" s="480"/>
      <c r="L82" s="480"/>
      <c r="M82" s="367"/>
    </row>
    <row r="83" spans="1:13" ht="15" customHeight="1">
      <c r="A83" s="366"/>
      <c r="B83" s="368"/>
      <c r="C83" s="480" t="s">
        <v>344</v>
      </c>
      <c r="D83" s="480"/>
      <c r="E83" s="480"/>
      <c r="F83" s="480"/>
      <c r="G83" s="480"/>
      <c r="H83" s="480"/>
      <c r="I83" s="480"/>
      <c r="J83" s="480"/>
      <c r="K83" s="480"/>
      <c r="L83" s="480"/>
      <c r="M83" s="367"/>
    </row>
    <row r="84" spans="1:13" ht="15" customHeight="1">
      <c r="A84" s="366"/>
      <c r="B84" s="368"/>
      <c r="C84" s="474"/>
      <c r="D84" s="474"/>
      <c r="E84" s="474"/>
      <c r="F84" s="474"/>
      <c r="G84" s="474"/>
      <c r="H84" s="474"/>
      <c r="I84" s="474"/>
      <c r="J84" s="474"/>
      <c r="K84" s="474"/>
      <c r="L84" s="474"/>
      <c r="M84" s="367"/>
    </row>
    <row r="85" spans="1:13" ht="15" customHeight="1">
      <c r="A85" s="366"/>
      <c r="B85" s="368"/>
      <c r="C85" s="480" t="s">
        <v>345</v>
      </c>
      <c r="D85" s="480"/>
      <c r="E85" s="480"/>
      <c r="F85" s="480"/>
      <c r="G85" s="480"/>
      <c r="H85" s="480"/>
      <c r="I85" s="480"/>
      <c r="J85" s="480"/>
      <c r="K85" s="480"/>
      <c r="L85" s="480"/>
      <c r="M85" s="367"/>
    </row>
    <row r="86" spans="1:13" ht="15" customHeight="1">
      <c r="A86" s="366"/>
      <c r="B86" s="368"/>
      <c r="C86" s="480" t="s">
        <v>346</v>
      </c>
      <c r="D86" s="480"/>
      <c r="E86" s="480"/>
      <c r="F86" s="480"/>
      <c r="G86" s="480"/>
      <c r="H86" s="480"/>
      <c r="I86" s="480"/>
      <c r="J86" s="480"/>
      <c r="K86" s="480"/>
      <c r="L86" s="480"/>
      <c r="M86" s="367"/>
    </row>
    <row r="87" spans="1:13" ht="15" customHeight="1">
      <c r="A87" s="366"/>
      <c r="B87" s="368"/>
      <c r="C87" s="474"/>
      <c r="D87" s="474"/>
      <c r="E87" s="474"/>
      <c r="F87" s="474"/>
      <c r="G87" s="474"/>
      <c r="H87" s="474"/>
      <c r="I87" s="474"/>
      <c r="J87" s="474"/>
      <c r="K87" s="474"/>
      <c r="L87" s="474"/>
      <c r="M87" s="367"/>
    </row>
    <row r="88" spans="1:13" ht="15" customHeight="1">
      <c r="A88" s="366"/>
      <c r="B88" s="368"/>
      <c r="C88" s="493" t="s">
        <v>321</v>
      </c>
      <c r="D88" s="493"/>
      <c r="E88" s="493"/>
      <c r="F88" s="493"/>
      <c r="G88" s="493"/>
      <c r="H88" s="493"/>
      <c r="I88" s="493"/>
      <c r="J88" s="493"/>
      <c r="K88" s="493"/>
      <c r="L88" s="493"/>
      <c r="M88" s="367"/>
    </row>
    <row r="89" spans="1:13" ht="15" customHeight="1">
      <c r="A89" s="366"/>
      <c r="B89" s="368"/>
      <c r="C89" s="474"/>
      <c r="D89" s="474"/>
      <c r="E89" s="474"/>
      <c r="F89" s="474"/>
      <c r="G89" s="474"/>
      <c r="H89" s="474"/>
      <c r="I89" s="474"/>
      <c r="J89" s="474"/>
      <c r="K89" s="474"/>
      <c r="L89" s="474"/>
      <c r="M89" s="367"/>
    </row>
    <row r="90" spans="1:13" ht="15" thickBot="1">
      <c r="A90" s="411"/>
      <c r="B90" s="381"/>
      <c r="C90" s="381"/>
      <c r="D90" s="381"/>
      <c r="E90" s="381"/>
      <c r="F90" s="381"/>
      <c r="G90" s="381"/>
      <c r="H90" s="381"/>
      <c r="I90" s="381"/>
      <c r="J90" s="381"/>
      <c r="K90" s="381"/>
      <c r="L90" s="381"/>
      <c r="M90" s="382"/>
    </row>
    <row r="91" spans="1:14" ht="14.25">
      <c r="A91" s="388"/>
      <c r="B91" s="387"/>
      <c r="C91" s="387"/>
      <c r="D91" s="387"/>
      <c r="E91" s="387"/>
      <c r="F91" s="387"/>
      <c r="G91" s="387"/>
      <c r="H91" s="387"/>
      <c r="I91" s="387"/>
      <c r="J91" s="387"/>
      <c r="K91" s="387"/>
      <c r="L91" s="387"/>
      <c r="M91" s="387"/>
      <c r="N91" s="387"/>
    </row>
    <row r="92" spans="1:12" ht="15" thickBot="1">
      <c r="A92" s="380"/>
      <c r="B92" s="380"/>
      <c r="C92" s="380"/>
      <c r="D92" s="380"/>
      <c r="E92" s="380"/>
      <c r="F92" s="380"/>
      <c r="G92" s="380"/>
      <c r="H92" s="380"/>
      <c r="I92" s="380"/>
      <c r="J92" s="380"/>
      <c r="K92" s="380"/>
      <c r="L92" s="380"/>
    </row>
    <row r="93" spans="1:13" ht="14.25">
      <c r="A93" s="412"/>
      <c r="B93" s="413"/>
      <c r="C93" s="414"/>
      <c r="D93" s="414"/>
      <c r="E93" s="414"/>
      <c r="F93" s="414"/>
      <c r="G93" s="414"/>
      <c r="H93" s="414"/>
      <c r="I93" s="414"/>
      <c r="J93" s="414"/>
      <c r="K93" s="414"/>
      <c r="L93" s="414"/>
      <c r="M93" s="383"/>
    </row>
    <row r="94" spans="1:13" ht="38.25" customHeight="1">
      <c r="A94" s="415"/>
      <c r="B94" s="492" t="s">
        <v>231</v>
      </c>
      <c r="C94" s="492"/>
      <c r="D94" s="492"/>
      <c r="E94" s="492"/>
      <c r="F94" s="492"/>
      <c r="G94" s="492"/>
      <c r="H94" s="492"/>
      <c r="I94" s="492"/>
      <c r="J94" s="492"/>
      <c r="K94" s="492"/>
      <c r="L94" s="492"/>
      <c r="M94" s="384"/>
    </row>
    <row r="95" spans="1:13" ht="14.25">
      <c r="A95" s="415"/>
      <c r="B95" s="416"/>
      <c r="C95" s="417"/>
      <c r="D95" s="417"/>
      <c r="E95" s="417"/>
      <c r="F95" s="417"/>
      <c r="G95" s="417"/>
      <c r="H95" s="417"/>
      <c r="I95" s="417"/>
      <c r="J95" s="417"/>
      <c r="K95" s="417"/>
      <c r="L95" s="417"/>
      <c r="M95" s="384"/>
    </row>
    <row r="96" spans="1:13" ht="14.25">
      <c r="A96" s="415"/>
      <c r="B96" s="418">
        <v>1</v>
      </c>
      <c r="C96" s="487" t="s">
        <v>232</v>
      </c>
      <c r="D96" s="487"/>
      <c r="E96" s="487"/>
      <c r="F96" s="487"/>
      <c r="G96" s="487"/>
      <c r="H96" s="487"/>
      <c r="I96" s="416"/>
      <c r="J96" s="416"/>
      <c r="K96" s="416"/>
      <c r="L96" s="416"/>
      <c r="M96" s="384"/>
    </row>
    <row r="97" spans="1:13" ht="15" customHeight="1">
      <c r="A97" s="415"/>
      <c r="B97" s="419"/>
      <c r="C97" s="488" t="s">
        <v>228</v>
      </c>
      <c r="D97" s="488"/>
      <c r="E97" s="488"/>
      <c r="F97" s="488"/>
      <c r="G97" s="488"/>
      <c r="H97" s="488"/>
      <c r="I97" s="488"/>
      <c r="J97" s="488"/>
      <c r="K97" s="488"/>
      <c r="L97" s="488"/>
      <c r="M97" s="384"/>
    </row>
    <row r="98" spans="1:13" ht="15" customHeight="1">
      <c r="A98" s="415"/>
      <c r="B98" s="419"/>
      <c r="C98" s="488" t="s">
        <v>242</v>
      </c>
      <c r="D98" s="488"/>
      <c r="E98" s="488"/>
      <c r="F98" s="488"/>
      <c r="G98" s="488"/>
      <c r="H98" s="488"/>
      <c r="I98" s="488"/>
      <c r="J98" s="488"/>
      <c r="K98" s="488"/>
      <c r="L98" s="488"/>
      <c r="M98" s="384"/>
    </row>
    <row r="99" spans="1:13" ht="14.25">
      <c r="A99" s="415"/>
      <c r="B99" s="419"/>
      <c r="C99" s="420"/>
      <c r="D99" s="416"/>
      <c r="E99" s="416"/>
      <c r="F99" s="416"/>
      <c r="G99" s="416"/>
      <c r="H99" s="416"/>
      <c r="I99" s="416"/>
      <c r="J99" s="416"/>
      <c r="K99" s="416"/>
      <c r="L99" s="416"/>
      <c r="M99" s="384"/>
    </row>
    <row r="100" spans="1:13" ht="14.25">
      <c r="A100" s="415"/>
      <c r="B100" s="418">
        <v>2</v>
      </c>
      <c r="C100" s="487" t="s">
        <v>233</v>
      </c>
      <c r="D100" s="487"/>
      <c r="E100" s="487"/>
      <c r="F100" s="487"/>
      <c r="G100" s="487"/>
      <c r="H100" s="487"/>
      <c r="I100" s="416"/>
      <c r="J100" s="416"/>
      <c r="K100" s="416"/>
      <c r="L100" s="416"/>
      <c r="M100" s="384"/>
    </row>
    <row r="101" spans="1:13" ht="25.5" customHeight="1">
      <c r="A101" s="415"/>
      <c r="B101" s="419"/>
      <c r="C101" s="488" t="s">
        <v>243</v>
      </c>
      <c r="D101" s="488"/>
      <c r="E101" s="488"/>
      <c r="F101" s="488"/>
      <c r="G101" s="488"/>
      <c r="H101" s="488"/>
      <c r="I101" s="488"/>
      <c r="J101" s="488"/>
      <c r="K101" s="488"/>
      <c r="L101" s="488"/>
      <c r="M101" s="384"/>
    </row>
    <row r="102" spans="1:13" ht="14.25">
      <c r="A102" s="415"/>
      <c r="B102" s="419"/>
      <c r="C102" s="416"/>
      <c r="D102" s="416"/>
      <c r="E102" s="416"/>
      <c r="F102" s="416"/>
      <c r="G102" s="416"/>
      <c r="H102" s="416"/>
      <c r="I102" s="416"/>
      <c r="J102" s="416"/>
      <c r="K102" s="416"/>
      <c r="L102" s="416"/>
      <c r="M102" s="384"/>
    </row>
    <row r="103" spans="1:13" ht="14.25">
      <c r="A103" s="415"/>
      <c r="B103" s="418">
        <v>3</v>
      </c>
      <c r="C103" s="487" t="s">
        <v>234</v>
      </c>
      <c r="D103" s="487"/>
      <c r="E103" s="487"/>
      <c r="F103" s="487"/>
      <c r="G103" s="487"/>
      <c r="H103" s="487"/>
      <c r="I103" s="416"/>
      <c r="J103" s="416"/>
      <c r="K103" s="416"/>
      <c r="L103" s="416"/>
      <c r="M103" s="384"/>
    </row>
    <row r="104" spans="1:13" ht="14.25">
      <c r="A104" s="415"/>
      <c r="B104" s="419"/>
      <c r="C104" s="416" t="s">
        <v>244</v>
      </c>
      <c r="D104" s="416"/>
      <c r="E104" s="416"/>
      <c r="F104" s="416"/>
      <c r="G104" s="416"/>
      <c r="H104" s="416"/>
      <c r="I104" s="416"/>
      <c r="J104" s="416"/>
      <c r="K104" s="416"/>
      <c r="L104" s="416"/>
      <c r="M104" s="384"/>
    </row>
    <row r="105" spans="1:13" ht="14.25">
      <c r="A105" s="415"/>
      <c r="B105" s="419"/>
      <c r="C105" s="416"/>
      <c r="D105" s="416"/>
      <c r="E105" s="416"/>
      <c r="F105" s="416"/>
      <c r="G105" s="416"/>
      <c r="H105" s="416"/>
      <c r="I105" s="416"/>
      <c r="J105" s="416"/>
      <c r="K105" s="416"/>
      <c r="L105" s="416"/>
      <c r="M105" s="384"/>
    </row>
    <row r="106" spans="1:13" ht="14.25">
      <c r="A106" s="415"/>
      <c r="B106" s="418">
        <v>4</v>
      </c>
      <c r="C106" s="487" t="s">
        <v>235</v>
      </c>
      <c r="D106" s="487"/>
      <c r="E106" s="487"/>
      <c r="F106" s="487"/>
      <c r="G106" s="487"/>
      <c r="H106" s="487"/>
      <c r="I106" s="416"/>
      <c r="J106" s="416"/>
      <c r="K106" s="416"/>
      <c r="L106" s="416"/>
      <c r="M106" s="384"/>
    </row>
    <row r="107" spans="1:13" ht="21.75" customHeight="1">
      <c r="A107" s="415"/>
      <c r="B107" s="419"/>
      <c r="C107" s="416"/>
      <c r="D107" s="419" t="s">
        <v>239</v>
      </c>
      <c r="E107" s="416"/>
      <c r="F107" s="416"/>
      <c r="G107" s="416"/>
      <c r="H107" s="416"/>
      <c r="I107" s="416"/>
      <c r="J107" s="416"/>
      <c r="K107" s="416"/>
      <c r="L107" s="416"/>
      <c r="M107" s="384"/>
    </row>
    <row r="108" spans="1:13" ht="21.75" customHeight="1">
      <c r="A108" s="415"/>
      <c r="B108" s="419"/>
      <c r="C108" s="416"/>
      <c r="D108" s="419" t="s">
        <v>241</v>
      </c>
      <c r="E108" s="416"/>
      <c r="F108" s="416"/>
      <c r="G108" s="416"/>
      <c r="H108" s="416"/>
      <c r="I108" s="416"/>
      <c r="J108" s="416"/>
      <c r="K108" s="416"/>
      <c r="L108" s="416"/>
      <c r="M108" s="384"/>
    </row>
    <row r="109" spans="1:13" ht="25.5" customHeight="1">
      <c r="A109" s="415"/>
      <c r="B109" s="419"/>
      <c r="C109" s="416"/>
      <c r="D109" s="489" t="s">
        <v>240</v>
      </c>
      <c r="E109" s="489"/>
      <c r="F109" s="489"/>
      <c r="G109" s="489"/>
      <c r="H109" s="489"/>
      <c r="I109" s="489"/>
      <c r="J109" s="489"/>
      <c r="K109" s="489"/>
      <c r="L109" s="489"/>
      <c r="M109" s="384"/>
    </row>
    <row r="110" spans="1:13" ht="14.25">
      <c r="A110" s="415"/>
      <c r="B110" s="419"/>
      <c r="C110" s="416"/>
      <c r="D110" s="416"/>
      <c r="E110" s="416"/>
      <c r="F110" s="416"/>
      <c r="G110" s="416"/>
      <c r="H110" s="416"/>
      <c r="I110" s="416"/>
      <c r="J110" s="416"/>
      <c r="K110" s="416"/>
      <c r="L110" s="416"/>
      <c r="M110" s="384"/>
    </row>
    <row r="111" spans="1:13" ht="14.25">
      <c r="A111" s="415"/>
      <c r="B111" s="418">
        <v>5</v>
      </c>
      <c r="C111" s="487" t="s">
        <v>212</v>
      </c>
      <c r="D111" s="487"/>
      <c r="E111" s="487"/>
      <c r="F111" s="487"/>
      <c r="G111" s="487"/>
      <c r="H111" s="487"/>
      <c r="I111" s="416"/>
      <c r="J111" s="416"/>
      <c r="K111" s="416"/>
      <c r="L111" s="416"/>
      <c r="M111" s="384"/>
    </row>
    <row r="112" spans="1:13" ht="14.25">
      <c r="A112" s="415"/>
      <c r="B112" s="419"/>
      <c r="C112" s="420" t="s">
        <v>256</v>
      </c>
      <c r="D112" s="416"/>
      <c r="E112" s="416"/>
      <c r="F112" s="416"/>
      <c r="G112" s="416"/>
      <c r="H112" s="416"/>
      <c r="I112" s="416"/>
      <c r="J112" s="416"/>
      <c r="K112" s="416"/>
      <c r="L112" s="416"/>
      <c r="M112" s="384"/>
    </row>
    <row r="113" spans="1:13" ht="14.25">
      <c r="A113" s="415"/>
      <c r="B113" s="419"/>
      <c r="C113" s="416"/>
      <c r="D113" s="416"/>
      <c r="E113" s="416"/>
      <c r="F113" s="416"/>
      <c r="G113" s="416"/>
      <c r="H113" s="416"/>
      <c r="I113" s="416"/>
      <c r="J113" s="416"/>
      <c r="K113" s="416"/>
      <c r="L113" s="416"/>
      <c r="M113" s="384"/>
    </row>
    <row r="114" spans="1:13" ht="14.25">
      <c r="A114" s="415"/>
      <c r="B114" s="418">
        <v>6</v>
      </c>
      <c r="C114" s="487" t="s">
        <v>236</v>
      </c>
      <c r="D114" s="487"/>
      <c r="E114" s="487"/>
      <c r="F114" s="487"/>
      <c r="G114" s="487"/>
      <c r="H114" s="487"/>
      <c r="I114" s="416"/>
      <c r="J114" s="416"/>
      <c r="K114" s="416"/>
      <c r="L114" s="416"/>
      <c r="M114" s="384"/>
    </row>
    <row r="115" spans="1:13" ht="14.25">
      <c r="A115" s="415"/>
      <c r="B115" s="419"/>
      <c r="C115" s="420" t="s">
        <v>229</v>
      </c>
      <c r="D115" s="416"/>
      <c r="E115" s="416"/>
      <c r="F115" s="416"/>
      <c r="G115" s="416"/>
      <c r="H115" s="416"/>
      <c r="I115" s="416"/>
      <c r="J115" s="416"/>
      <c r="K115" s="416"/>
      <c r="L115" s="416"/>
      <c r="M115" s="384"/>
    </row>
    <row r="116" spans="1:13" ht="14.25">
      <c r="A116" s="415"/>
      <c r="B116" s="419"/>
      <c r="C116" s="416"/>
      <c r="D116" s="416"/>
      <c r="E116" s="416"/>
      <c r="F116" s="416"/>
      <c r="G116" s="416"/>
      <c r="H116" s="416"/>
      <c r="I116" s="416"/>
      <c r="J116" s="416"/>
      <c r="K116" s="416"/>
      <c r="L116" s="416"/>
      <c r="M116" s="384"/>
    </row>
    <row r="117" spans="1:13" ht="14.25">
      <c r="A117" s="415"/>
      <c r="B117" s="418">
        <v>7</v>
      </c>
      <c r="C117" s="487" t="s">
        <v>237</v>
      </c>
      <c r="D117" s="487"/>
      <c r="E117" s="487"/>
      <c r="F117" s="487"/>
      <c r="G117" s="487"/>
      <c r="H117" s="487"/>
      <c r="I117" s="416"/>
      <c r="J117" s="416"/>
      <c r="K117" s="416"/>
      <c r="L117" s="416"/>
      <c r="M117" s="384"/>
    </row>
    <row r="118" spans="1:13" ht="14.25">
      <c r="A118" s="415"/>
      <c r="B118" s="419"/>
      <c r="C118" s="420" t="s">
        <v>254</v>
      </c>
      <c r="D118" s="416"/>
      <c r="E118" s="416"/>
      <c r="F118" s="416"/>
      <c r="G118" s="416"/>
      <c r="H118" s="416"/>
      <c r="I118" s="416"/>
      <c r="J118" s="416"/>
      <c r="K118" s="416"/>
      <c r="L118" s="416"/>
      <c r="M118" s="384"/>
    </row>
    <row r="119" spans="1:13" ht="25.5" customHeight="1">
      <c r="A119" s="415"/>
      <c r="B119" s="419"/>
      <c r="C119" s="488" t="s">
        <v>255</v>
      </c>
      <c r="D119" s="488"/>
      <c r="E119" s="488"/>
      <c r="F119" s="488"/>
      <c r="G119" s="488"/>
      <c r="H119" s="488"/>
      <c r="I119" s="488"/>
      <c r="J119" s="488"/>
      <c r="K119" s="488"/>
      <c r="L119" s="488"/>
      <c r="M119" s="384"/>
    </row>
    <row r="120" spans="1:13" ht="14.25">
      <c r="A120" s="415"/>
      <c r="B120" s="419"/>
      <c r="C120" s="416"/>
      <c r="D120" s="416"/>
      <c r="E120" s="416"/>
      <c r="F120" s="416"/>
      <c r="G120" s="416"/>
      <c r="H120" s="416"/>
      <c r="I120" s="416"/>
      <c r="J120" s="416"/>
      <c r="K120" s="416"/>
      <c r="L120" s="416"/>
      <c r="M120" s="384"/>
    </row>
    <row r="121" spans="1:13" ht="15" thickBot="1">
      <c r="A121" s="421"/>
      <c r="B121" s="385"/>
      <c r="C121" s="385"/>
      <c r="D121" s="385"/>
      <c r="E121" s="385"/>
      <c r="F121" s="385"/>
      <c r="G121" s="385"/>
      <c r="H121" s="385"/>
      <c r="I121" s="385"/>
      <c r="J121" s="385"/>
      <c r="K121" s="385"/>
      <c r="L121" s="385"/>
      <c r="M121" s="386"/>
    </row>
  </sheetData>
  <sheetProtection password="8694" sheet="1" objects="1" scenarios="1"/>
  <mergeCells count="47">
    <mergeCell ref="C71:L71"/>
    <mergeCell ref="C74:L74"/>
    <mergeCell ref="B2:L2"/>
    <mergeCell ref="C4:L4"/>
    <mergeCell ref="C6:L6"/>
    <mergeCell ref="C29:L29"/>
    <mergeCell ref="C33:L33"/>
    <mergeCell ref="C54:L54"/>
    <mergeCell ref="C34:L34"/>
    <mergeCell ref="B94:L94"/>
    <mergeCell ref="C96:H96"/>
    <mergeCell ref="C106:H106"/>
    <mergeCell ref="C72:L72"/>
    <mergeCell ref="C86:L86"/>
    <mergeCell ref="C88:L88"/>
    <mergeCell ref="C78:L78"/>
    <mergeCell ref="C73:L73"/>
    <mergeCell ref="C117:H117"/>
    <mergeCell ref="C119:L119"/>
    <mergeCell ref="D109:L109"/>
    <mergeCell ref="C111:H111"/>
    <mergeCell ref="C114:H114"/>
    <mergeCell ref="C97:L97"/>
    <mergeCell ref="C98:L98"/>
    <mergeCell ref="C100:H100"/>
    <mergeCell ref="C101:L101"/>
    <mergeCell ref="C103:H103"/>
    <mergeCell ref="C70:L70"/>
    <mergeCell ref="C7:L7"/>
    <mergeCell ref="C13:L13"/>
    <mergeCell ref="C14:E14"/>
    <mergeCell ref="C16:I16"/>
    <mergeCell ref="C18:L18"/>
    <mergeCell ref="C19:I19"/>
    <mergeCell ref="C36:L36"/>
    <mergeCell ref="C37:L37"/>
    <mergeCell ref="C43:L43"/>
    <mergeCell ref="C79:L79"/>
    <mergeCell ref="C81:L81"/>
    <mergeCell ref="C82:L82"/>
    <mergeCell ref="C83:L83"/>
    <mergeCell ref="C85:L85"/>
    <mergeCell ref="C23:L23"/>
    <mergeCell ref="C51:L51"/>
    <mergeCell ref="C53:L53"/>
    <mergeCell ref="C59:L59"/>
    <mergeCell ref="C63:L63"/>
  </mergeCells>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B6" sqref="B6"/>
    </sheetView>
  </sheetViews>
  <sheetFormatPr defaultColWidth="11.421875" defaultRowHeight="15"/>
  <cols>
    <col min="1" max="1" width="46.00390625" style="544" customWidth="1"/>
    <col min="2" max="2" width="20.8515625" style="545" customWidth="1"/>
    <col min="3" max="3" width="46.00390625" style="546" customWidth="1"/>
    <col min="4" max="4" width="20.8515625" style="545" customWidth="1"/>
    <col min="5" max="5" width="11.421875" style="546" customWidth="1"/>
    <col min="6" max="16384" width="10.8515625" style="537" customWidth="1"/>
  </cols>
  <sheetData>
    <row r="1" spans="1:5" ht="18" thickBot="1">
      <c r="A1" s="534" t="s">
        <v>349</v>
      </c>
      <c r="B1" s="535"/>
      <c r="C1" s="536" t="s">
        <v>355</v>
      </c>
      <c r="D1" s="534"/>
      <c r="E1" s="534"/>
    </row>
    <row r="2" spans="1:5" ht="31.5" thickTop="1">
      <c r="A2" s="538" t="s">
        <v>350</v>
      </c>
      <c r="B2" s="539" t="s">
        <v>351</v>
      </c>
      <c r="C2" s="538" t="s">
        <v>352</v>
      </c>
      <c r="D2" s="539" t="s">
        <v>353</v>
      </c>
      <c r="E2" s="538" t="s">
        <v>354</v>
      </c>
    </row>
    <row r="3" spans="1:5" ht="12">
      <c r="A3" s="540"/>
      <c r="B3" s="541"/>
      <c r="C3" s="542"/>
      <c r="D3" s="541"/>
      <c r="E3" s="543">
        <f aca="true" t="shared" si="0" ref="E3:E66">IF(B3&lt;&gt;0,IF(ABS(B3-D3)&gt;0.1,"KO","OK"),"")</f>
      </c>
    </row>
    <row r="4" spans="1:5" ht="12">
      <c r="A4" s="540"/>
      <c r="B4" s="541"/>
      <c r="C4" s="542"/>
      <c r="D4" s="541"/>
      <c r="E4" s="543">
        <f t="shared" si="0"/>
      </c>
    </row>
    <row r="5" spans="1:5" ht="12">
      <c r="A5" s="540"/>
      <c r="B5" s="541"/>
      <c r="C5" s="542"/>
      <c r="D5" s="541"/>
      <c r="E5" s="543">
        <f t="shared" si="0"/>
      </c>
    </row>
    <row r="6" spans="1:5" ht="12">
      <c r="A6" s="540"/>
      <c r="B6" s="541"/>
      <c r="C6" s="542"/>
      <c r="D6" s="541"/>
      <c r="E6" s="543">
        <f t="shared" si="0"/>
      </c>
    </row>
    <row r="7" spans="1:5" ht="12">
      <c r="A7" s="540"/>
      <c r="B7" s="541"/>
      <c r="C7" s="542"/>
      <c r="D7" s="541"/>
      <c r="E7" s="543">
        <f t="shared" si="0"/>
      </c>
    </row>
    <row r="8" spans="1:5" ht="12">
      <c r="A8" s="540"/>
      <c r="B8" s="541"/>
      <c r="C8" s="542"/>
      <c r="D8" s="541"/>
      <c r="E8" s="543">
        <f t="shared" si="0"/>
      </c>
    </row>
    <row r="9" spans="1:5" ht="12">
      <c r="A9" s="540"/>
      <c r="B9" s="541"/>
      <c r="C9" s="542"/>
      <c r="D9" s="541"/>
      <c r="E9" s="543">
        <f t="shared" si="0"/>
      </c>
    </row>
    <row r="10" spans="1:5" ht="12">
      <c r="A10" s="540"/>
      <c r="B10" s="541"/>
      <c r="C10" s="542"/>
      <c r="D10" s="541"/>
      <c r="E10" s="543">
        <f t="shared" si="0"/>
      </c>
    </row>
    <row r="11" spans="1:5" ht="12">
      <c r="A11" s="540"/>
      <c r="B11" s="541"/>
      <c r="C11" s="542"/>
      <c r="D11" s="541"/>
      <c r="E11" s="543">
        <f t="shared" si="0"/>
      </c>
    </row>
    <row r="12" spans="1:5" ht="12">
      <c r="A12" s="540"/>
      <c r="B12" s="541"/>
      <c r="C12" s="542"/>
      <c r="D12" s="541"/>
      <c r="E12" s="543">
        <f t="shared" si="0"/>
      </c>
    </row>
    <row r="13" spans="1:5" ht="12">
      <c r="A13" s="540"/>
      <c r="B13" s="541"/>
      <c r="C13" s="542"/>
      <c r="D13" s="541"/>
      <c r="E13" s="543">
        <f t="shared" si="0"/>
      </c>
    </row>
    <row r="14" spans="1:5" ht="12">
      <c r="A14" s="540"/>
      <c r="B14" s="541"/>
      <c r="C14" s="542"/>
      <c r="D14" s="541"/>
      <c r="E14" s="543">
        <f t="shared" si="0"/>
      </c>
    </row>
    <row r="15" spans="1:5" ht="12">
      <c r="A15" s="540"/>
      <c r="B15" s="541"/>
      <c r="C15" s="542"/>
      <c r="D15" s="541"/>
      <c r="E15" s="543">
        <f t="shared" si="0"/>
      </c>
    </row>
    <row r="16" spans="1:5" ht="12">
      <c r="A16" s="540"/>
      <c r="B16" s="541"/>
      <c r="C16" s="542"/>
      <c r="D16" s="541"/>
      <c r="E16" s="543">
        <f t="shared" si="0"/>
      </c>
    </row>
    <row r="17" spans="1:5" ht="12">
      <c r="A17" s="540"/>
      <c r="B17" s="541"/>
      <c r="C17" s="542"/>
      <c r="D17" s="541"/>
      <c r="E17" s="543">
        <f t="shared" si="0"/>
      </c>
    </row>
    <row r="18" spans="1:5" ht="12">
      <c r="A18" s="540"/>
      <c r="B18" s="541"/>
      <c r="C18" s="542"/>
      <c r="D18" s="541"/>
      <c r="E18" s="543">
        <f t="shared" si="0"/>
      </c>
    </row>
    <row r="19" spans="1:5" ht="12">
      <c r="A19" s="540"/>
      <c r="B19" s="541"/>
      <c r="C19" s="542"/>
      <c r="D19" s="541"/>
      <c r="E19" s="543">
        <f t="shared" si="0"/>
      </c>
    </row>
    <row r="20" spans="1:5" ht="12">
      <c r="A20" s="540"/>
      <c r="B20" s="541"/>
      <c r="C20" s="542"/>
      <c r="D20" s="541"/>
      <c r="E20" s="543">
        <f t="shared" si="0"/>
      </c>
    </row>
    <row r="21" spans="1:5" ht="12">
      <c r="A21" s="540"/>
      <c r="B21" s="541"/>
      <c r="C21" s="542"/>
      <c r="D21" s="541"/>
      <c r="E21" s="543">
        <f t="shared" si="0"/>
      </c>
    </row>
    <row r="22" spans="1:5" ht="12">
      <c r="A22" s="540"/>
      <c r="B22" s="541"/>
      <c r="C22" s="542"/>
      <c r="D22" s="541"/>
      <c r="E22" s="543">
        <f t="shared" si="0"/>
      </c>
    </row>
    <row r="23" spans="1:5" ht="12">
      <c r="A23" s="540"/>
      <c r="B23" s="541"/>
      <c r="C23" s="542"/>
      <c r="D23" s="541"/>
      <c r="E23" s="543">
        <f t="shared" si="0"/>
      </c>
    </row>
    <row r="24" spans="1:5" ht="12">
      <c r="A24" s="540"/>
      <c r="B24" s="541"/>
      <c r="C24" s="542"/>
      <c r="D24" s="541"/>
      <c r="E24" s="543">
        <f t="shared" si="0"/>
      </c>
    </row>
    <row r="25" spans="1:5" ht="12">
      <c r="A25" s="540"/>
      <c r="B25" s="541"/>
      <c r="C25" s="542"/>
      <c r="D25" s="541"/>
      <c r="E25" s="543">
        <f t="shared" si="0"/>
      </c>
    </row>
    <row r="26" spans="1:5" ht="12">
      <c r="A26" s="540"/>
      <c r="B26" s="541"/>
      <c r="C26" s="542"/>
      <c r="D26" s="541"/>
      <c r="E26" s="543">
        <f t="shared" si="0"/>
      </c>
    </row>
    <row r="27" spans="1:5" ht="12">
      <c r="A27" s="540"/>
      <c r="B27" s="541"/>
      <c r="C27" s="542"/>
      <c r="D27" s="541"/>
      <c r="E27" s="543">
        <f t="shared" si="0"/>
      </c>
    </row>
    <row r="28" spans="1:5" ht="12">
      <c r="A28" s="540"/>
      <c r="B28" s="541"/>
      <c r="C28" s="542"/>
      <c r="D28" s="541"/>
      <c r="E28" s="543">
        <f t="shared" si="0"/>
      </c>
    </row>
    <row r="29" spans="1:5" ht="12">
      <c r="A29" s="540"/>
      <c r="B29" s="541"/>
      <c r="C29" s="542"/>
      <c r="D29" s="541"/>
      <c r="E29" s="543">
        <f t="shared" si="0"/>
      </c>
    </row>
    <row r="30" spans="1:5" ht="12">
      <c r="A30" s="540"/>
      <c r="B30" s="541"/>
      <c r="C30" s="542"/>
      <c r="D30" s="541"/>
      <c r="E30" s="543">
        <f t="shared" si="0"/>
      </c>
    </row>
    <row r="31" spans="1:5" ht="12">
      <c r="A31" s="540"/>
      <c r="B31" s="541"/>
      <c r="C31" s="542"/>
      <c r="D31" s="541"/>
      <c r="E31" s="543">
        <f t="shared" si="0"/>
      </c>
    </row>
    <row r="32" spans="1:5" ht="12">
      <c r="A32" s="540"/>
      <c r="B32" s="541"/>
      <c r="C32" s="542"/>
      <c r="D32" s="541"/>
      <c r="E32" s="543">
        <f t="shared" si="0"/>
      </c>
    </row>
    <row r="33" spans="1:5" ht="12">
      <c r="A33" s="540"/>
      <c r="B33" s="541"/>
      <c r="C33" s="542"/>
      <c r="D33" s="541"/>
      <c r="E33" s="543">
        <f t="shared" si="0"/>
      </c>
    </row>
    <row r="34" spans="1:5" ht="12">
      <c r="A34" s="540"/>
      <c r="B34" s="541"/>
      <c r="C34" s="542"/>
      <c r="D34" s="541"/>
      <c r="E34" s="543">
        <f t="shared" si="0"/>
      </c>
    </row>
    <row r="35" spans="1:5" ht="12">
      <c r="A35" s="540"/>
      <c r="B35" s="541"/>
      <c r="C35" s="542"/>
      <c r="D35" s="541"/>
      <c r="E35" s="543">
        <f t="shared" si="0"/>
      </c>
    </row>
    <row r="36" spans="1:5" ht="12">
      <c r="A36" s="540"/>
      <c r="B36" s="541"/>
      <c r="C36" s="542"/>
      <c r="D36" s="541"/>
      <c r="E36" s="543">
        <f t="shared" si="0"/>
      </c>
    </row>
    <row r="37" spans="1:5" ht="12">
      <c r="A37" s="540"/>
      <c r="B37" s="541"/>
      <c r="C37" s="542"/>
      <c r="D37" s="541"/>
      <c r="E37" s="543">
        <f t="shared" si="0"/>
      </c>
    </row>
    <row r="38" spans="1:5" ht="12">
      <c r="A38" s="540"/>
      <c r="B38" s="541"/>
      <c r="C38" s="542"/>
      <c r="D38" s="541"/>
      <c r="E38" s="543">
        <f t="shared" si="0"/>
      </c>
    </row>
    <row r="39" spans="1:5" ht="12">
      <c r="A39" s="540"/>
      <c r="B39" s="541"/>
      <c r="C39" s="542"/>
      <c r="D39" s="541"/>
      <c r="E39" s="543">
        <f t="shared" si="0"/>
      </c>
    </row>
    <row r="40" spans="1:5" ht="12">
      <c r="A40" s="540"/>
      <c r="B40" s="541"/>
      <c r="C40" s="542"/>
      <c r="D40" s="541"/>
      <c r="E40" s="543">
        <f t="shared" si="0"/>
      </c>
    </row>
    <row r="41" spans="1:5" ht="12">
      <c r="A41" s="540"/>
      <c r="B41" s="541"/>
      <c r="C41" s="542"/>
      <c r="D41" s="541"/>
      <c r="E41" s="543">
        <f t="shared" si="0"/>
      </c>
    </row>
    <row r="42" spans="1:5" ht="12">
      <c r="A42" s="540"/>
      <c r="B42" s="541"/>
      <c r="C42" s="542"/>
      <c r="D42" s="541"/>
      <c r="E42" s="543">
        <f t="shared" si="0"/>
      </c>
    </row>
    <row r="43" spans="1:5" ht="12">
      <c r="A43" s="540"/>
      <c r="B43" s="541"/>
      <c r="C43" s="542"/>
      <c r="D43" s="541"/>
      <c r="E43" s="543">
        <f t="shared" si="0"/>
      </c>
    </row>
    <row r="44" spans="1:5" ht="12">
      <c r="A44" s="540"/>
      <c r="B44" s="541"/>
      <c r="C44" s="542"/>
      <c r="D44" s="541"/>
      <c r="E44" s="543">
        <f t="shared" si="0"/>
      </c>
    </row>
    <row r="45" spans="1:5" ht="12">
      <c r="A45" s="540"/>
      <c r="B45" s="541"/>
      <c r="C45" s="542"/>
      <c r="D45" s="541"/>
      <c r="E45" s="543">
        <f t="shared" si="0"/>
      </c>
    </row>
    <row r="46" spans="1:5" ht="12">
      <c r="A46" s="540"/>
      <c r="B46" s="541"/>
      <c r="C46" s="542"/>
      <c r="D46" s="541"/>
      <c r="E46" s="543">
        <f t="shared" si="0"/>
      </c>
    </row>
    <row r="47" spans="1:5" ht="12">
      <c r="A47" s="540"/>
      <c r="B47" s="541"/>
      <c r="C47" s="542"/>
      <c r="D47" s="541"/>
      <c r="E47" s="543">
        <f t="shared" si="0"/>
      </c>
    </row>
    <row r="48" spans="1:5" ht="12">
      <c r="A48" s="540"/>
      <c r="B48" s="541"/>
      <c r="C48" s="542"/>
      <c r="D48" s="541"/>
      <c r="E48" s="543">
        <f t="shared" si="0"/>
      </c>
    </row>
    <row r="49" spans="1:5" ht="12">
      <c r="A49" s="540"/>
      <c r="B49" s="541"/>
      <c r="C49" s="542"/>
      <c r="D49" s="541"/>
      <c r="E49" s="543">
        <f t="shared" si="0"/>
      </c>
    </row>
    <row r="50" spans="1:5" ht="12">
      <c r="A50" s="540"/>
      <c r="B50" s="541"/>
      <c r="C50" s="542"/>
      <c r="D50" s="541"/>
      <c r="E50" s="543">
        <f t="shared" si="0"/>
      </c>
    </row>
    <row r="51" spans="1:5" ht="12">
      <c r="A51" s="540"/>
      <c r="B51" s="541"/>
      <c r="C51" s="542"/>
      <c r="D51" s="541"/>
      <c r="E51" s="543">
        <f t="shared" si="0"/>
      </c>
    </row>
    <row r="52" spans="1:5" ht="12">
      <c r="A52" s="540"/>
      <c r="B52" s="541"/>
      <c r="C52" s="542"/>
      <c r="D52" s="541"/>
      <c r="E52" s="543">
        <f t="shared" si="0"/>
      </c>
    </row>
    <row r="53" spans="1:5" ht="12">
      <c r="A53" s="540"/>
      <c r="B53" s="541"/>
      <c r="C53" s="542"/>
      <c r="D53" s="541"/>
      <c r="E53" s="543">
        <f t="shared" si="0"/>
      </c>
    </row>
    <row r="54" spans="1:5" ht="12">
      <c r="A54" s="540"/>
      <c r="B54" s="541"/>
      <c r="C54" s="542"/>
      <c r="D54" s="541"/>
      <c r="E54" s="543">
        <f t="shared" si="0"/>
      </c>
    </row>
    <row r="55" spans="1:5" ht="12">
      <c r="A55" s="540"/>
      <c r="B55" s="541"/>
      <c r="C55" s="542"/>
      <c r="D55" s="541"/>
      <c r="E55" s="543">
        <f t="shared" si="0"/>
      </c>
    </row>
    <row r="56" spans="1:5" ht="12">
      <c r="A56" s="540"/>
      <c r="B56" s="541"/>
      <c r="C56" s="542"/>
      <c r="D56" s="541"/>
      <c r="E56" s="543">
        <f t="shared" si="0"/>
      </c>
    </row>
    <row r="57" spans="1:5" ht="12">
      <c r="A57" s="540"/>
      <c r="B57" s="541"/>
      <c r="C57" s="542"/>
      <c r="D57" s="541"/>
      <c r="E57" s="543">
        <f t="shared" si="0"/>
      </c>
    </row>
    <row r="58" spans="1:5" ht="12">
      <c r="A58" s="540"/>
      <c r="B58" s="541"/>
      <c r="C58" s="542"/>
      <c r="D58" s="541"/>
      <c r="E58" s="543">
        <f t="shared" si="0"/>
      </c>
    </row>
    <row r="59" spans="1:5" ht="12">
      <c r="A59" s="540"/>
      <c r="B59" s="541"/>
      <c r="C59" s="542"/>
      <c r="D59" s="541"/>
      <c r="E59" s="543">
        <f t="shared" si="0"/>
      </c>
    </row>
    <row r="60" spans="1:5" ht="12">
      <c r="A60" s="540"/>
      <c r="B60" s="541"/>
      <c r="C60" s="542"/>
      <c r="D60" s="541"/>
      <c r="E60" s="543">
        <f t="shared" si="0"/>
      </c>
    </row>
    <row r="61" spans="1:5" ht="12">
      <c r="A61" s="540"/>
      <c r="B61" s="541"/>
      <c r="C61" s="542"/>
      <c r="D61" s="541"/>
      <c r="E61" s="543">
        <f t="shared" si="0"/>
      </c>
    </row>
    <row r="62" spans="1:5" ht="12">
      <c r="A62" s="540"/>
      <c r="B62" s="541"/>
      <c r="C62" s="542"/>
      <c r="D62" s="541"/>
      <c r="E62" s="543">
        <f t="shared" si="0"/>
      </c>
    </row>
    <row r="63" spans="1:5" ht="12">
      <c r="A63" s="540"/>
      <c r="B63" s="541"/>
      <c r="C63" s="542"/>
      <c r="D63" s="541"/>
      <c r="E63" s="543">
        <f t="shared" si="0"/>
      </c>
    </row>
    <row r="64" spans="1:5" ht="12">
      <c r="A64" s="540"/>
      <c r="B64" s="541"/>
      <c r="C64" s="542"/>
      <c r="D64" s="541"/>
      <c r="E64" s="543">
        <f t="shared" si="0"/>
      </c>
    </row>
    <row r="65" spans="1:5" ht="12">
      <c r="A65" s="540"/>
      <c r="B65" s="541"/>
      <c r="C65" s="542"/>
      <c r="D65" s="541"/>
      <c r="E65" s="543">
        <f t="shared" si="0"/>
      </c>
    </row>
    <row r="66" spans="1:5" ht="12">
      <c r="A66" s="540"/>
      <c r="B66" s="541"/>
      <c r="C66" s="542"/>
      <c r="D66" s="541"/>
      <c r="E66" s="543">
        <f t="shared" si="0"/>
      </c>
    </row>
    <row r="67" spans="1:5" ht="12">
      <c r="A67" s="540"/>
      <c r="B67" s="541"/>
      <c r="C67" s="542"/>
      <c r="D67" s="541"/>
      <c r="E67" s="543">
        <f aca="true" t="shared" si="1" ref="E67:E130">IF(B67&lt;&gt;0,IF(ABS(B67-D67)&gt;0.1,"KO","OK"),"")</f>
      </c>
    </row>
    <row r="68" spans="1:5" ht="12">
      <c r="A68" s="540"/>
      <c r="B68" s="541"/>
      <c r="C68" s="542"/>
      <c r="D68" s="541"/>
      <c r="E68" s="543">
        <f t="shared" si="1"/>
      </c>
    </row>
    <row r="69" spans="1:5" ht="12">
      <c r="A69" s="540"/>
      <c r="B69" s="541"/>
      <c r="C69" s="542"/>
      <c r="D69" s="541"/>
      <c r="E69" s="543">
        <f t="shared" si="1"/>
      </c>
    </row>
    <row r="70" spans="1:5" ht="12">
      <c r="A70" s="540"/>
      <c r="B70" s="541"/>
      <c r="C70" s="542"/>
      <c r="D70" s="541"/>
      <c r="E70" s="543">
        <f t="shared" si="1"/>
      </c>
    </row>
    <row r="71" spans="1:5" ht="12">
      <c r="A71" s="540"/>
      <c r="B71" s="541"/>
      <c r="C71" s="542"/>
      <c r="D71" s="541"/>
      <c r="E71" s="543">
        <f t="shared" si="1"/>
      </c>
    </row>
    <row r="72" spans="1:5" ht="12">
      <c r="A72" s="540"/>
      <c r="B72" s="541"/>
      <c r="C72" s="542"/>
      <c r="D72" s="541"/>
      <c r="E72" s="543">
        <f t="shared" si="1"/>
      </c>
    </row>
    <row r="73" spans="1:5" ht="12">
      <c r="A73" s="540"/>
      <c r="B73" s="541"/>
      <c r="C73" s="542"/>
      <c r="D73" s="541"/>
      <c r="E73" s="543">
        <f t="shared" si="1"/>
      </c>
    </row>
    <row r="74" spans="1:5" ht="12">
      <c r="A74" s="540"/>
      <c r="B74" s="541"/>
      <c r="C74" s="542"/>
      <c r="D74" s="541"/>
      <c r="E74" s="543">
        <f t="shared" si="1"/>
      </c>
    </row>
    <row r="75" spans="1:5" ht="12">
      <c r="A75" s="540"/>
      <c r="B75" s="541"/>
      <c r="C75" s="542"/>
      <c r="D75" s="541"/>
      <c r="E75" s="543">
        <f t="shared" si="1"/>
      </c>
    </row>
    <row r="76" spans="1:5" ht="12">
      <c r="A76" s="540"/>
      <c r="B76" s="541"/>
      <c r="C76" s="542"/>
      <c r="D76" s="541"/>
      <c r="E76" s="543">
        <f t="shared" si="1"/>
      </c>
    </row>
    <row r="77" spans="1:5" ht="12">
      <c r="A77" s="540"/>
      <c r="B77" s="541"/>
      <c r="C77" s="542"/>
      <c r="D77" s="541"/>
      <c r="E77" s="543">
        <f t="shared" si="1"/>
      </c>
    </row>
    <row r="78" spans="1:5" ht="12">
      <c r="A78" s="540"/>
      <c r="B78" s="541"/>
      <c r="C78" s="542"/>
      <c r="D78" s="541"/>
      <c r="E78" s="543">
        <f t="shared" si="1"/>
      </c>
    </row>
    <row r="79" spans="1:5" ht="12">
      <c r="A79" s="540"/>
      <c r="B79" s="541"/>
      <c r="C79" s="542"/>
      <c r="D79" s="541"/>
      <c r="E79" s="543">
        <f t="shared" si="1"/>
      </c>
    </row>
    <row r="80" spans="1:5" ht="12">
      <c r="A80" s="540"/>
      <c r="B80" s="541"/>
      <c r="C80" s="542"/>
      <c r="D80" s="541"/>
      <c r="E80" s="543">
        <f t="shared" si="1"/>
      </c>
    </row>
    <row r="81" spans="1:5" ht="12">
      <c r="A81" s="540"/>
      <c r="B81" s="541"/>
      <c r="C81" s="542"/>
      <c r="D81" s="541"/>
      <c r="E81" s="543">
        <f t="shared" si="1"/>
      </c>
    </row>
    <row r="82" spans="1:5" ht="12">
      <c r="A82" s="540"/>
      <c r="B82" s="541"/>
      <c r="C82" s="542"/>
      <c r="D82" s="541"/>
      <c r="E82" s="543">
        <f t="shared" si="1"/>
      </c>
    </row>
    <row r="83" spans="1:5" ht="12">
      <c r="A83" s="540"/>
      <c r="B83" s="541"/>
      <c r="C83" s="542"/>
      <c r="D83" s="541"/>
      <c r="E83" s="543">
        <f t="shared" si="1"/>
      </c>
    </row>
    <row r="84" spans="1:5" ht="12">
      <c r="A84" s="540"/>
      <c r="B84" s="541"/>
      <c r="C84" s="542"/>
      <c r="D84" s="541"/>
      <c r="E84" s="543">
        <f t="shared" si="1"/>
      </c>
    </row>
    <row r="85" spans="1:5" ht="12">
      <c r="A85" s="540"/>
      <c r="B85" s="541"/>
      <c r="C85" s="542"/>
      <c r="D85" s="541"/>
      <c r="E85" s="543">
        <f t="shared" si="1"/>
      </c>
    </row>
    <row r="86" spans="1:5" ht="12">
      <c r="A86" s="540"/>
      <c r="B86" s="541"/>
      <c r="C86" s="542"/>
      <c r="D86" s="541"/>
      <c r="E86" s="543">
        <f t="shared" si="1"/>
      </c>
    </row>
    <row r="87" spans="1:5" ht="12">
      <c r="A87" s="540"/>
      <c r="B87" s="541"/>
      <c r="C87" s="542"/>
      <c r="D87" s="541"/>
      <c r="E87" s="543">
        <f t="shared" si="1"/>
      </c>
    </row>
    <row r="88" spans="1:5" ht="12">
      <c r="A88" s="540"/>
      <c r="B88" s="541"/>
      <c r="C88" s="542"/>
      <c r="D88" s="541"/>
      <c r="E88" s="543">
        <f t="shared" si="1"/>
      </c>
    </row>
    <row r="89" spans="1:5" ht="12">
      <c r="A89" s="540"/>
      <c r="B89" s="541"/>
      <c r="C89" s="542"/>
      <c r="D89" s="541"/>
      <c r="E89" s="543">
        <f t="shared" si="1"/>
      </c>
    </row>
    <row r="90" spans="1:5" ht="12">
      <c r="A90" s="540"/>
      <c r="B90" s="541"/>
      <c r="C90" s="542"/>
      <c r="D90" s="541"/>
      <c r="E90" s="543">
        <f t="shared" si="1"/>
      </c>
    </row>
    <row r="91" spans="1:5" ht="12">
      <c r="A91" s="540"/>
      <c r="B91" s="541"/>
      <c r="C91" s="542"/>
      <c r="D91" s="541"/>
      <c r="E91" s="543">
        <f t="shared" si="1"/>
      </c>
    </row>
    <row r="92" spans="1:5" ht="12">
      <c r="A92" s="540"/>
      <c r="B92" s="541"/>
      <c r="C92" s="542"/>
      <c r="D92" s="541"/>
      <c r="E92" s="543">
        <f t="shared" si="1"/>
      </c>
    </row>
    <row r="93" spans="1:5" ht="12">
      <c r="A93" s="540"/>
      <c r="B93" s="541"/>
      <c r="C93" s="542"/>
      <c r="D93" s="541"/>
      <c r="E93" s="543">
        <f t="shared" si="1"/>
      </c>
    </row>
    <row r="94" spans="1:5" ht="12">
      <c r="A94" s="540"/>
      <c r="B94" s="541"/>
      <c r="C94" s="542"/>
      <c r="D94" s="541"/>
      <c r="E94" s="543">
        <f t="shared" si="1"/>
      </c>
    </row>
    <row r="95" spans="1:5" ht="12">
      <c r="A95" s="540"/>
      <c r="B95" s="541"/>
      <c r="C95" s="542"/>
      <c r="D95" s="541"/>
      <c r="E95" s="543">
        <f t="shared" si="1"/>
      </c>
    </row>
    <row r="96" spans="1:5" ht="12">
      <c r="A96" s="540"/>
      <c r="B96" s="541"/>
      <c r="C96" s="542"/>
      <c r="D96" s="541"/>
      <c r="E96" s="543">
        <f t="shared" si="1"/>
      </c>
    </row>
    <row r="97" spans="1:5" ht="12">
      <c r="A97" s="540"/>
      <c r="B97" s="541"/>
      <c r="C97" s="542"/>
      <c r="D97" s="541"/>
      <c r="E97" s="543">
        <f t="shared" si="1"/>
      </c>
    </row>
    <row r="98" spans="1:5" ht="12">
      <c r="A98" s="540"/>
      <c r="B98" s="541"/>
      <c r="C98" s="542"/>
      <c r="D98" s="541"/>
      <c r="E98" s="543">
        <f t="shared" si="1"/>
      </c>
    </row>
    <row r="99" spans="1:5" ht="12">
      <c r="A99" s="540"/>
      <c r="B99" s="541"/>
      <c r="C99" s="542"/>
      <c r="D99" s="541"/>
      <c r="E99" s="543">
        <f t="shared" si="1"/>
      </c>
    </row>
    <row r="100" spans="1:5" ht="12">
      <c r="A100" s="540"/>
      <c r="B100" s="541"/>
      <c r="C100" s="542"/>
      <c r="D100" s="541"/>
      <c r="E100" s="543">
        <f t="shared" si="1"/>
      </c>
    </row>
    <row r="101" spans="1:5" ht="12">
      <c r="A101" s="540"/>
      <c r="B101" s="541"/>
      <c r="C101" s="542"/>
      <c r="D101" s="541"/>
      <c r="E101" s="543">
        <f t="shared" si="1"/>
      </c>
    </row>
    <row r="102" spans="1:5" ht="12">
      <c r="A102" s="540"/>
      <c r="B102" s="541"/>
      <c r="C102" s="542"/>
      <c r="D102" s="541"/>
      <c r="E102" s="543">
        <f t="shared" si="1"/>
      </c>
    </row>
    <row r="103" spans="1:5" ht="12">
      <c r="A103" s="540"/>
      <c r="B103" s="541"/>
      <c r="C103" s="542"/>
      <c r="D103" s="541"/>
      <c r="E103" s="543">
        <f t="shared" si="1"/>
      </c>
    </row>
    <row r="104" spans="1:5" ht="12">
      <c r="A104" s="540"/>
      <c r="B104" s="541"/>
      <c r="C104" s="542"/>
      <c r="D104" s="541"/>
      <c r="E104" s="543">
        <f t="shared" si="1"/>
      </c>
    </row>
    <row r="105" spans="1:5" ht="12">
      <c r="A105" s="540"/>
      <c r="B105" s="541"/>
      <c r="C105" s="542"/>
      <c r="D105" s="541"/>
      <c r="E105" s="543">
        <f t="shared" si="1"/>
      </c>
    </row>
    <row r="106" spans="1:5" ht="12">
      <c r="A106" s="540"/>
      <c r="B106" s="541"/>
      <c r="C106" s="542"/>
      <c r="D106" s="541"/>
      <c r="E106" s="543">
        <f t="shared" si="1"/>
      </c>
    </row>
    <row r="107" spans="1:5" ht="12">
      <c r="A107" s="540"/>
      <c r="B107" s="541"/>
      <c r="C107" s="542"/>
      <c r="D107" s="541"/>
      <c r="E107" s="543">
        <f t="shared" si="1"/>
      </c>
    </row>
    <row r="108" spans="1:5" ht="12">
      <c r="A108" s="540"/>
      <c r="B108" s="541"/>
      <c r="C108" s="542"/>
      <c r="D108" s="541"/>
      <c r="E108" s="543">
        <f t="shared" si="1"/>
      </c>
    </row>
    <row r="109" spans="1:5" ht="12">
      <c r="A109" s="540"/>
      <c r="B109" s="541"/>
      <c r="C109" s="542"/>
      <c r="D109" s="541"/>
      <c r="E109" s="543">
        <f t="shared" si="1"/>
      </c>
    </row>
    <row r="110" spans="1:5" ht="12">
      <c r="A110" s="540"/>
      <c r="B110" s="541"/>
      <c r="C110" s="542"/>
      <c r="D110" s="541"/>
      <c r="E110" s="543">
        <f t="shared" si="1"/>
      </c>
    </row>
    <row r="111" spans="1:5" ht="12">
      <c r="A111" s="540"/>
      <c r="B111" s="541"/>
      <c r="C111" s="542"/>
      <c r="D111" s="541"/>
      <c r="E111" s="543">
        <f t="shared" si="1"/>
      </c>
    </row>
    <row r="112" spans="1:5" ht="12">
      <c r="A112" s="540"/>
      <c r="B112" s="541"/>
      <c r="C112" s="542"/>
      <c r="D112" s="541"/>
      <c r="E112" s="543">
        <f t="shared" si="1"/>
      </c>
    </row>
    <row r="113" spans="1:5" ht="12">
      <c r="A113" s="540"/>
      <c r="B113" s="541"/>
      <c r="C113" s="542"/>
      <c r="D113" s="541"/>
      <c r="E113" s="543">
        <f t="shared" si="1"/>
      </c>
    </row>
    <row r="114" spans="1:5" ht="12">
      <c r="A114" s="540"/>
      <c r="B114" s="541"/>
      <c r="C114" s="542"/>
      <c r="D114" s="541"/>
      <c r="E114" s="543">
        <f t="shared" si="1"/>
      </c>
    </row>
    <row r="115" spans="1:5" ht="12">
      <c r="A115" s="540"/>
      <c r="B115" s="541"/>
      <c r="C115" s="542"/>
      <c r="D115" s="541"/>
      <c r="E115" s="543">
        <f t="shared" si="1"/>
      </c>
    </row>
    <row r="116" spans="1:5" ht="12">
      <c r="A116" s="540"/>
      <c r="B116" s="541"/>
      <c r="C116" s="542"/>
      <c r="D116" s="541"/>
      <c r="E116" s="543">
        <f t="shared" si="1"/>
      </c>
    </row>
    <row r="117" spans="1:5" ht="12">
      <c r="A117" s="540"/>
      <c r="B117" s="541"/>
      <c r="C117" s="542"/>
      <c r="D117" s="541"/>
      <c r="E117" s="543">
        <f t="shared" si="1"/>
      </c>
    </row>
    <row r="118" spans="1:5" ht="12">
      <c r="A118" s="540"/>
      <c r="B118" s="541"/>
      <c r="C118" s="542"/>
      <c r="D118" s="541"/>
      <c r="E118" s="543">
        <f t="shared" si="1"/>
      </c>
    </row>
    <row r="119" spans="1:5" ht="12">
      <c r="A119" s="540"/>
      <c r="B119" s="541"/>
      <c r="C119" s="542"/>
      <c r="D119" s="541"/>
      <c r="E119" s="543">
        <f t="shared" si="1"/>
      </c>
    </row>
    <row r="120" spans="1:5" ht="12">
      <c r="A120" s="540"/>
      <c r="B120" s="541"/>
      <c r="C120" s="542"/>
      <c r="D120" s="541"/>
      <c r="E120" s="543">
        <f t="shared" si="1"/>
      </c>
    </row>
    <row r="121" spans="1:5" ht="12">
      <c r="A121" s="540"/>
      <c r="B121" s="541"/>
      <c r="C121" s="542"/>
      <c r="D121" s="541"/>
      <c r="E121" s="543">
        <f t="shared" si="1"/>
      </c>
    </row>
    <row r="122" spans="1:5" ht="12">
      <c r="A122" s="540"/>
      <c r="B122" s="541"/>
      <c r="C122" s="542"/>
      <c r="D122" s="541"/>
      <c r="E122" s="543">
        <f t="shared" si="1"/>
      </c>
    </row>
    <row r="123" spans="1:5" ht="12">
      <c r="A123" s="540"/>
      <c r="B123" s="541"/>
      <c r="C123" s="542"/>
      <c r="D123" s="541"/>
      <c r="E123" s="543">
        <f t="shared" si="1"/>
      </c>
    </row>
    <row r="124" spans="1:5" ht="12">
      <c r="A124" s="540"/>
      <c r="B124" s="541"/>
      <c r="C124" s="542"/>
      <c r="D124" s="541"/>
      <c r="E124" s="543">
        <f t="shared" si="1"/>
      </c>
    </row>
    <row r="125" spans="1:5" ht="12">
      <c r="A125" s="540"/>
      <c r="B125" s="541"/>
      <c r="C125" s="542"/>
      <c r="D125" s="541"/>
      <c r="E125" s="543">
        <f t="shared" si="1"/>
      </c>
    </row>
    <row r="126" spans="1:5" ht="12">
      <c r="A126" s="540"/>
      <c r="B126" s="541"/>
      <c r="C126" s="542"/>
      <c r="D126" s="541"/>
      <c r="E126" s="543">
        <f t="shared" si="1"/>
      </c>
    </row>
    <row r="127" spans="1:5" ht="12">
      <c r="A127" s="540"/>
      <c r="B127" s="541"/>
      <c r="C127" s="542"/>
      <c r="D127" s="541"/>
      <c r="E127" s="543">
        <f t="shared" si="1"/>
      </c>
    </row>
    <row r="128" spans="1:5" ht="12">
      <c r="A128" s="540"/>
      <c r="B128" s="541"/>
      <c r="C128" s="542"/>
      <c r="D128" s="541"/>
      <c r="E128" s="543">
        <f t="shared" si="1"/>
      </c>
    </row>
    <row r="129" spans="1:5" ht="12">
      <c r="A129" s="540"/>
      <c r="B129" s="541"/>
      <c r="C129" s="542"/>
      <c r="D129" s="541"/>
      <c r="E129" s="543">
        <f t="shared" si="1"/>
      </c>
    </row>
    <row r="130" spans="1:5" ht="12">
      <c r="A130" s="540"/>
      <c r="B130" s="541"/>
      <c r="C130" s="542"/>
      <c r="D130" s="541"/>
      <c r="E130" s="543">
        <f t="shared" si="1"/>
      </c>
    </row>
    <row r="131" spans="1:5" ht="12">
      <c r="A131" s="540"/>
      <c r="B131" s="541"/>
      <c r="C131" s="542"/>
      <c r="D131" s="541"/>
      <c r="E131" s="543">
        <f aca="true" t="shared" si="2" ref="E131:E194">IF(B131&lt;&gt;0,IF(ABS(B131-D131)&gt;0.1,"KO","OK"),"")</f>
      </c>
    </row>
    <row r="132" spans="1:5" ht="12">
      <c r="A132" s="540"/>
      <c r="B132" s="541"/>
      <c r="C132" s="542"/>
      <c r="D132" s="541"/>
      <c r="E132" s="543">
        <f t="shared" si="2"/>
      </c>
    </row>
    <row r="133" spans="1:5" ht="12">
      <c r="A133" s="540"/>
      <c r="B133" s="541"/>
      <c r="C133" s="542"/>
      <c r="D133" s="541"/>
      <c r="E133" s="543">
        <f t="shared" si="2"/>
      </c>
    </row>
    <row r="134" spans="1:5" ht="12">
      <c r="A134" s="540"/>
      <c r="B134" s="541"/>
      <c r="C134" s="542"/>
      <c r="D134" s="541"/>
      <c r="E134" s="543">
        <f t="shared" si="2"/>
      </c>
    </row>
    <row r="135" spans="1:5" ht="12">
      <c r="A135" s="540"/>
      <c r="B135" s="541"/>
      <c r="C135" s="542"/>
      <c r="D135" s="541"/>
      <c r="E135" s="543">
        <f t="shared" si="2"/>
      </c>
    </row>
    <row r="136" spans="1:5" ht="12">
      <c r="A136" s="540"/>
      <c r="B136" s="541"/>
      <c r="C136" s="542"/>
      <c r="D136" s="541"/>
      <c r="E136" s="543">
        <f t="shared" si="2"/>
      </c>
    </row>
    <row r="137" spans="1:5" ht="12">
      <c r="A137" s="540"/>
      <c r="B137" s="541"/>
      <c r="C137" s="542"/>
      <c r="D137" s="541"/>
      <c r="E137" s="543">
        <f t="shared" si="2"/>
      </c>
    </row>
    <row r="138" spans="1:5" ht="12">
      <c r="A138" s="540"/>
      <c r="B138" s="541"/>
      <c r="C138" s="542"/>
      <c r="D138" s="541"/>
      <c r="E138" s="543">
        <f t="shared" si="2"/>
      </c>
    </row>
    <row r="139" spans="1:5" ht="12">
      <c r="A139" s="540"/>
      <c r="B139" s="541"/>
      <c r="C139" s="542"/>
      <c r="D139" s="541"/>
      <c r="E139" s="543">
        <f t="shared" si="2"/>
      </c>
    </row>
    <row r="140" spans="1:5" ht="12">
      <c r="A140" s="540"/>
      <c r="B140" s="541"/>
      <c r="C140" s="542"/>
      <c r="D140" s="541"/>
      <c r="E140" s="543">
        <f t="shared" si="2"/>
      </c>
    </row>
    <row r="141" spans="1:5" ht="12">
      <c r="A141" s="540"/>
      <c r="B141" s="541"/>
      <c r="C141" s="542"/>
      <c r="D141" s="541"/>
      <c r="E141" s="543">
        <f t="shared" si="2"/>
      </c>
    </row>
    <row r="142" spans="1:5" ht="12">
      <c r="A142" s="540"/>
      <c r="B142" s="541"/>
      <c r="C142" s="542"/>
      <c r="D142" s="541"/>
      <c r="E142" s="543">
        <f t="shared" si="2"/>
      </c>
    </row>
    <row r="143" spans="1:5" ht="12">
      <c r="A143" s="540"/>
      <c r="B143" s="541"/>
      <c r="C143" s="542"/>
      <c r="D143" s="541"/>
      <c r="E143" s="543">
        <f t="shared" si="2"/>
      </c>
    </row>
    <row r="144" spans="1:5" ht="12">
      <c r="A144" s="540"/>
      <c r="B144" s="541"/>
      <c r="C144" s="542"/>
      <c r="D144" s="541"/>
      <c r="E144" s="543">
        <f t="shared" si="2"/>
      </c>
    </row>
    <row r="145" spans="1:5" ht="12">
      <c r="A145" s="540"/>
      <c r="B145" s="541"/>
      <c r="C145" s="542"/>
      <c r="D145" s="541"/>
      <c r="E145" s="543">
        <f t="shared" si="2"/>
      </c>
    </row>
    <row r="146" spans="1:5" ht="12">
      <c r="A146" s="540"/>
      <c r="B146" s="541"/>
      <c r="C146" s="542"/>
      <c r="D146" s="541"/>
      <c r="E146" s="543">
        <f t="shared" si="2"/>
      </c>
    </row>
    <row r="147" spans="1:5" ht="12">
      <c r="A147" s="540"/>
      <c r="B147" s="541"/>
      <c r="C147" s="542"/>
      <c r="D147" s="541"/>
      <c r="E147" s="543">
        <f t="shared" si="2"/>
      </c>
    </row>
    <row r="148" spans="1:5" ht="12">
      <c r="A148" s="540"/>
      <c r="B148" s="541"/>
      <c r="C148" s="542"/>
      <c r="D148" s="541"/>
      <c r="E148" s="543">
        <f t="shared" si="2"/>
      </c>
    </row>
    <row r="149" spans="1:5" ht="12">
      <c r="A149" s="540"/>
      <c r="B149" s="541"/>
      <c r="C149" s="542"/>
      <c r="D149" s="541"/>
      <c r="E149" s="543">
        <f t="shared" si="2"/>
      </c>
    </row>
    <row r="150" spans="1:5" ht="12">
      <c r="A150" s="540"/>
      <c r="B150" s="541"/>
      <c r="C150" s="542"/>
      <c r="D150" s="541"/>
      <c r="E150" s="543">
        <f t="shared" si="2"/>
      </c>
    </row>
    <row r="151" spans="1:5" ht="12">
      <c r="A151" s="540"/>
      <c r="B151" s="541"/>
      <c r="C151" s="542"/>
      <c r="D151" s="541"/>
      <c r="E151" s="543">
        <f t="shared" si="2"/>
      </c>
    </row>
    <row r="152" spans="1:5" ht="12">
      <c r="A152" s="540"/>
      <c r="B152" s="541"/>
      <c r="C152" s="542"/>
      <c r="D152" s="541"/>
      <c r="E152" s="543">
        <f t="shared" si="2"/>
      </c>
    </row>
    <row r="153" spans="1:5" ht="12">
      <c r="A153" s="540"/>
      <c r="B153" s="541"/>
      <c r="C153" s="542"/>
      <c r="D153" s="541"/>
      <c r="E153" s="543">
        <f t="shared" si="2"/>
      </c>
    </row>
    <row r="154" spans="1:5" ht="12">
      <c r="A154" s="540"/>
      <c r="B154" s="541"/>
      <c r="C154" s="542"/>
      <c r="D154" s="541"/>
      <c r="E154" s="543">
        <f t="shared" si="2"/>
      </c>
    </row>
    <row r="155" spans="1:5" ht="12">
      <c r="A155" s="540"/>
      <c r="B155" s="541"/>
      <c r="C155" s="542"/>
      <c r="D155" s="541"/>
      <c r="E155" s="543">
        <f t="shared" si="2"/>
      </c>
    </row>
    <row r="156" spans="1:5" ht="12">
      <c r="A156" s="540"/>
      <c r="B156" s="541"/>
      <c r="C156" s="542"/>
      <c r="D156" s="541"/>
      <c r="E156" s="543">
        <f t="shared" si="2"/>
      </c>
    </row>
    <row r="157" spans="1:5" ht="12">
      <c r="A157" s="540"/>
      <c r="B157" s="541"/>
      <c r="C157" s="542"/>
      <c r="D157" s="541"/>
      <c r="E157" s="543">
        <f t="shared" si="2"/>
      </c>
    </row>
    <row r="158" spans="1:5" ht="12">
      <c r="A158" s="540"/>
      <c r="B158" s="541"/>
      <c r="C158" s="542"/>
      <c r="D158" s="541"/>
      <c r="E158" s="543">
        <f t="shared" si="2"/>
      </c>
    </row>
    <row r="159" spans="1:5" ht="12">
      <c r="A159" s="540"/>
      <c r="B159" s="541"/>
      <c r="C159" s="542"/>
      <c r="D159" s="541"/>
      <c r="E159" s="543">
        <f t="shared" si="2"/>
      </c>
    </row>
    <row r="160" spans="1:5" ht="12">
      <c r="A160" s="540"/>
      <c r="B160" s="541"/>
      <c r="C160" s="542"/>
      <c r="D160" s="541"/>
      <c r="E160" s="543">
        <f t="shared" si="2"/>
      </c>
    </row>
    <row r="161" spans="1:5" ht="12">
      <c r="A161" s="540"/>
      <c r="B161" s="541"/>
      <c r="C161" s="542"/>
      <c r="D161" s="541"/>
      <c r="E161" s="543">
        <f t="shared" si="2"/>
      </c>
    </row>
    <row r="162" spans="1:5" ht="12">
      <c r="A162" s="540"/>
      <c r="B162" s="541"/>
      <c r="C162" s="542"/>
      <c r="D162" s="541"/>
      <c r="E162" s="543">
        <f t="shared" si="2"/>
      </c>
    </row>
    <row r="163" spans="1:5" ht="12">
      <c r="A163" s="540"/>
      <c r="B163" s="541"/>
      <c r="C163" s="542"/>
      <c r="D163" s="541"/>
      <c r="E163" s="543">
        <f t="shared" si="2"/>
      </c>
    </row>
    <row r="164" spans="1:5" ht="12">
      <c r="A164" s="540"/>
      <c r="B164" s="541"/>
      <c r="C164" s="542"/>
      <c r="D164" s="541"/>
      <c r="E164" s="543">
        <f t="shared" si="2"/>
      </c>
    </row>
    <row r="165" spans="1:5" ht="12">
      <c r="A165" s="540"/>
      <c r="B165" s="541"/>
      <c r="C165" s="542"/>
      <c r="D165" s="541"/>
      <c r="E165" s="543">
        <f t="shared" si="2"/>
      </c>
    </row>
    <row r="166" spans="1:5" ht="12">
      <c r="A166" s="540"/>
      <c r="B166" s="541"/>
      <c r="C166" s="542"/>
      <c r="D166" s="541"/>
      <c r="E166" s="543">
        <f t="shared" si="2"/>
      </c>
    </row>
    <row r="167" spans="1:5" ht="12">
      <c r="A167" s="540"/>
      <c r="B167" s="541"/>
      <c r="C167" s="542"/>
      <c r="D167" s="541"/>
      <c r="E167" s="543">
        <f t="shared" si="2"/>
      </c>
    </row>
    <row r="168" spans="1:5" ht="12">
      <c r="A168" s="540"/>
      <c r="B168" s="541"/>
      <c r="C168" s="542"/>
      <c r="D168" s="541"/>
      <c r="E168" s="543">
        <f t="shared" si="2"/>
      </c>
    </row>
    <row r="169" spans="1:5" ht="12">
      <c r="A169" s="540"/>
      <c r="B169" s="541"/>
      <c r="C169" s="542"/>
      <c r="D169" s="541"/>
      <c r="E169" s="543">
        <f t="shared" si="2"/>
      </c>
    </row>
    <row r="170" spans="1:5" ht="12">
      <c r="A170" s="540"/>
      <c r="B170" s="541"/>
      <c r="C170" s="542"/>
      <c r="D170" s="541"/>
      <c r="E170" s="543">
        <f t="shared" si="2"/>
      </c>
    </row>
    <row r="171" spans="1:5" ht="12">
      <c r="A171" s="540"/>
      <c r="B171" s="541"/>
      <c r="C171" s="542"/>
      <c r="D171" s="541"/>
      <c r="E171" s="543">
        <f t="shared" si="2"/>
      </c>
    </row>
    <row r="172" spans="1:5" ht="12">
      <c r="A172" s="540"/>
      <c r="B172" s="541"/>
      <c r="C172" s="542"/>
      <c r="D172" s="541"/>
      <c r="E172" s="543">
        <f t="shared" si="2"/>
      </c>
    </row>
    <row r="173" spans="1:5" ht="12">
      <c r="A173" s="540"/>
      <c r="B173" s="541"/>
      <c r="C173" s="542"/>
      <c r="D173" s="541"/>
      <c r="E173" s="543">
        <f t="shared" si="2"/>
      </c>
    </row>
    <row r="174" spans="1:5" ht="12">
      <c r="A174" s="540"/>
      <c r="B174" s="541"/>
      <c r="C174" s="542"/>
      <c r="D174" s="541"/>
      <c r="E174" s="543">
        <f t="shared" si="2"/>
      </c>
    </row>
    <row r="175" spans="1:5" ht="12">
      <c r="A175" s="540"/>
      <c r="B175" s="541"/>
      <c r="C175" s="542"/>
      <c r="D175" s="541"/>
      <c r="E175" s="543">
        <f t="shared" si="2"/>
      </c>
    </row>
    <row r="176" spans="1:5" ht="12">
      <c r="A176" s="540"/>
      <c r="B176" s="541"/>
      <c r="C176" s="542"/>
      <c r="D176" s="541"/>
      <c r="E176" s="543">
        <f t="shared" si="2"/>
      </c>
    </row>
    <row r="177" spans="1:5" ht="12">
      <c r="A177" s="540"/>
      <c r="B177" s="541"/>
      <c r="C177" s="542"/>
      <c r="D177" s="541"/>
      <c r="E177" s="543">
        <f t="shared" si="2"/>
      </c>
    </row>
    <row r="178" spans="1:5" ht="12">
      <c r="A178" s="540"/>
      <c r="B178" s="541"/>
      <c r="C178" s="542"/>
      <c r="D178" s="541"/>
      <c r="E178" s="543">
        <f t="shared" si="2"/>
      </c>
    </row>
    <row r="179" spans="1:5" ht="12">
      <c r="A179" s="540"/>
      <c r="B179" s="541"/>
      <c r="C179" s="542"/>
      <c r="D179" s="541"/>
      <c r="E179" s="543">
        <f t="shared" si="2"/>
      </c>
    </row>
    <row r="180" spans="1:5" ht="12">
      <c r="A180" s="540"/>
      <c r="B180" s="541"/>
      <c r="C180" s="542"/>
      <c r="D180" s="541"/>
      <c r="E180" s="543">
        <f t="shared" si="2"/>
      </c>
    </row>
    <row r="181" spans="1:5" ht="12">
      <c r="A181" s="540"/>
      <c r="B181" s="541"/>
      <c r="C181" s="542"/>
      <c r="D181" s="541"/>
      <c r="E181" s="543">
        <f t="shared" si="2"/>
      </c>
    </row>
    <row r="182" spans="1:5" ht="12">
      <c r="A182" s="540"/>
      <c r="B182" s="541"/>
      <c r="C182" s="542"/>
      <c r="D182" s="541"/>
      <c r="E182" s="543">
        <f t="shared" si="2"/>
      </c>
    </row>
    <row r="183" spans="1:5" ht="12">
      <c r="A183" s="540"/>
      <c r="B183" s="541"/>
      <c r="C183" s="542"/>
      <c r="D183" s="541"/>
      <c r="E183" s="543">
        <f t="shared" si="2"/>
      </c>
    </row>
    <row r="184" spans="1:5" ht="12">
      <c r="A184" s="540"/>
      <c r="B184" s="541"/>
      <c r="C184" s="542"/>
      <c r="D184" s="541"/>
      <c r="E184" s="543">
        <f t="shared" si="2"/>
      </c>
    </row>
    <row r="185" spans="1:5" ht="12">
      <c r="A185" s="540"/>
      <c r="B185" s="541"/>
      <c r="C185" s="542"/>
      <c r="D185" s="541"/>
      <c r="E185" s="543">
        <f t="shared" si="2"/>
      </c>
    </row>
    <row r="186" spans="1:5" ht="12">
      <c r="A186" s="540"/>
      <c r="B186" s="541"/>
      <c r="C186" s="542"/>
      <c r="D186" s="541"/>
      <c r="E186" s="543">
        <f t="shared" si="2"/>
      </c>
    </row>
    <row r="187" spans="1:5" ht="12">
      <c r="A187" s="540"/>
      <c r="B187" s="541"/>
      <c r="C187" s="542"/>
      <c r="D187" s="541"/>
      <c r="E187" s="543">
        <f t="shared" si="2"/>
      </c>
    </row>
    <row r="188" spans="1:5" ht="12">
      <c r="A188" s="540"/>
      <c r="B188" s="541"/>
      <c r="C188" s="542"/>
      <c r="D188" s="541"/>
      <c r="E188" s="543">
        <f t="shared" si="2"/>
      </c>
    </row>
    <row r="189" spans="1:5" ht="12">
      <c r="A189" s="540"/>
      <c r="B189" s="541"/>
      <c r="C189" s="542"/>
      <c r="D189" s="541"/>
      <c r="E189" s="543">
        <f t="shared" si="2"/>
      </c>
    </row>
    <row r="190" spans="1:5" ht="12">
      <c r="A190" s="540"/>
      <c r="B190" s="541"/>
      <c r="C190" s="542"/>
      <c r="D190" s="541"/>
      <c r="E190" s="543">
        <f t="shared" si="2"/>
      </c>
    </row>
    <row r="191" spans="1:5" ht="12">
      <c r="A191" s="540"/>
      <c r="B191" s="541"/>
      <c r="C191" s="542"/>
      <c r="D191" s="541"/>
      <c r="E191" s="543">
        <f t="shared" si="2"/>
      </c>
    </row>
    <row r="192" spans="1:5" ht="12">
      <c r="A192" s="540"/>
      <c r="B192" s="541"/>
      <c r="C192" s="542"/>
      <c r="D192" s="541"/>
      <c r="E192" s="543">
        <f t="shared" si="2"/>
      </c>
    </row>
    <row r="193" spans="1:5" ht="12">
      <c r="A193" s="540"/>
      <c r="B193" s="541"/>
      <c r="C193" s="542"/>
      <c r="D193" s="541"/>
      <c r="E193" s="543">
        <f t="shared" si="2"/>
      </c>
    </row>
    <row r="194" spans="1:5" ht="12">
      <c r="A194" s="540"/>
      <c r="B194" s="541"/>
      <c r="C194" s="542"/>
      <c r="D194" s="541"/>
      <c r="E194" s="543">
        <f t="shared" si="2"/>
      </c>
    </row>
    <row r="195" spans="1:5" ht="12">
      <c r="A195" s="540"/>
      <c r="B195" s="541"/>
      <c r="C195" s="542"/>
      <c r="D195" s="541"/>
      <c r="E195" s="543">
        <f aca="true" t="shared" si="3" ref="E195:E258">IF(B195&lt;&gt;0,IF(ABS(B195-D195)&gt;0.1,"KO","OK"),"")</f>
      </c>
    </row>
    <row r="196" spans="1:5" ht="12">
      <c r="A196" s="540"/>
      <c r="B196" s="541"/>
      <c r="C196" s="542"/>
      <c r="D196" s="541"/>
      <c r="E196" s="543">
        <f t="shared" si="3"/>
      </c>
    </row>
    <row r="197" spans="1:5" ht="12">
      <c r="A197" s="540"/>
      <c r="B197" s="541"/>
      <c r="C197" s="542"/>
      <c r="D197" s="541"/>
      <c r="E197" s="543">
        <f t="shared" si="3"/>
      </c>
    </row>
    <row r="198" spans="1:5" ht="12">
      <c r="A198" s="540"/>
      <c r="B198" s="541"/>
      <c r="C198" s="542"/>
      <c r="D198" s="541"/>
      <c r="E198" s="543">
        <f t="shared" si="3"/>
      </c>
    </row>
    <row r="199" spans="1:5" ht="12">
      <c r="A199" s="540"/>
      <c r="B199" s="541"/>
      <c r="C199" s="542"/>
      <c r="D199" s="541"/>
      <c r="E199" s="543">
        <f t="shared" si="3"/>
      </c>
    </row>
    <row r="200" spans="1:5" ht="12">
      <c r="A200" s="540"/>
      <c r="B200" s="541"/>
      <c r="C200" s="542"/>
      <c r="D200" s="541"/>
      <c r="E200" s="543">
        <f t="shared" si="3"/>
      </c>
    </row>
    <row r="201" spans="1:5" ht="12">
      <c r="A201" s="540"/>
      <c r="B201" s="541"/>
      <c r="C201" s="542"/>
      <c r="D201" s="541"/>
      <c r="E201" s="543">
        <f t="shared" si="3"/>
      </c>
    </row>
    <row r="202" spans="1:5" ht="12">
      <c r="A202" s="540"/>
      <c r="B202" s="541"/>
      <c r="C202" s="542"/>
      <c r="D202" s="541"/>
      <c r="E202" s="543">
        <f t="shared" si="3"/>
      </c>
    </row>
    <row r="203" spans="1:5" ht="12">
      <c r="A203" s="540"/>
      <c r="B203" s="541"/>
      <c r="C203" s="542"/>
      <c r="D203" s="541"/>
      <c r="E203" s="543">
        <f t="shared" si="3"/>
      </c>
    </row>
    <row r="204" spans="1:5" ht="12">
      <c r="A204" s="540"/>
      <c r="B204" s="541"/>
      <c r="C204" s="542"/>
      <c r="D204" s="541"/>
      <c r="E204" s="543">
        <f t="shared" si="3"/>
      </c>
    </row>
    <row r="205" spans="1:5" ht="12">
      <c r="A205" s="540"/>
      <c r="B205" s="541"/>
      <c r="C205" s="542"/>
      <c r="D205" s="541"/>
      <c r="E205" s="543">
        <f t="shared" si="3"/>
      </c>
    </row>
    <row r="206" spans="1:5" ht="12">
      <c r="A206" s="540"/>
      <c r="B206" s="541"/>
      <c r="C206" s="542"/>
      <c r="D206" s="541"/>
      <c r="E206" s="543">
        <f t="shared" si="3"/>
      </c>
    </row>
    <row r="207" spans="1:5" ht="12">
      <c r="A207" s="540"/>
      <c r="B207" s="541"/>
      <c r="C207" s="542"/>
      <c r="D207" s="541"/>
      <c r="E207" s="543">
        <f t="shared" si="3"/>
      </c>
    </row>
    <row r="208" spans="1:5" ht="12">
      <c r="A208" s="540"/>
      <c r="B208" s="541"/>
      <c r="C208" s="542"/>
      <c r="D208" s="541"/>
      <c r="E208" s="543">
        <f t="shared" si="3"/>
      </c>
    </row>
    <row r="209" spans="1:5" ht="12">
      <c r="A209" s="540"/>
      <c r="B209" s="541"/>
      <c r="C209" s="542"/>
      <c r="D209" s="541"/>
      <c r="E209" s="543">
        <f t="shared" si="3"/>
      </c>
    </row>
    <row r="210" spans="1:5" ht="12">
      <c r="A210" s="540"/>
      <c r="B210" s="541"/>
      <c r="C210" s="542"/>
      <c r="D210" s="541"/>
      <c r="E210" s="543">
        <f t="shared" si="3"/>
      </c>
    </row>
    <row r="211" spans="1:5" ht="12">
      <c r="A211" s="540"/>
      <c r="B211" s="541"/>
      <c r="C211" s="542"/>
      <c r="D211" s="541"/>
      <c r="E211" s="543">
        <f t="shared" si="3"/>
      </c>
    </row>
    <row r="212" spans="1:5" ht="12">
      <c r="A212" s="540"/>
      <c r="B212" s="541"/>
      <c r="C212" s="542"/>
      <c r="D212" s="541"/>
      <c r="E212" s="543">
        <f t="shared" si="3"/>
      </c>
    </row>
    <row r="213" spans="1:5" ht="12">
      <c r="A213" s="540"/>
      <c r="B213" s="541"/>
      <c r="C213" s="542"/>
      <c r="D213" s="541"/>
      <c r="E213" s="543">
        <f t="shared" si="3"/>
      </c>
    </row>
    <row r="214" spans="1:5" ht="12">
      <c r="A214" s="540"/>
      <c r="B214" s="541"/>
      <c r="C214" s="542"/>
      <c r="D214" s="541"/>
      <c r="E214" s="543">
        <f t="shared" si="3"/>
      </c>
    </row>
    <row r="215" spans="1:5" ht="12">
      <c r="A215" s="540"/>
      <c r="B215" s="541"/>
      <c r="C215" s="542"/>
      <c r="D215" s="541"/>
      <c r="E215" s="543">
        <f t="shared" si="3"/>
      </c>
    </row>
    <row r="216" spans="1:5" ht="12">
      <c r="A216" s="540"/>
      <c r="B216" s="541"/>
      <c r="C216" s="542"/>
      <c r="D216" s="541"/>
      <c r="E216" s="543">
        <f t="shared" si="3"/>
      </c>
    </row>
    <row r="217" spans="1:5" ht="12">
      <c r="A217" s="540"/>
      <c r="B217" s="541"/>
      <c r="C217" s="542"/>
      <c r="D217" s="541"/>
      <c r="E217" s="543">
        <f t="shared" si="3"/>
      </c>
    </row>
    <row r="218" spans="1:5" ht="12">
      <c r="A218" s="540"/>
      <c r="B218" s="541"/>
      <c r="C218" s="542"/>
      <c r="D218" s="541"/>
      <c r="E218" s="543">
        <f t="shared" si="3"/>
      </c>
    </row>
    <row r="219" spans="1:5" ht="12">
      <c r="A219" s="540"/>
      <c r="B219" s="541"/>
      <c r="C219" s="542"/>
      <c r="D219" s="541"/>
      <c r="E219" s="543">
        <f t="shared" si="3"/>
      </c>
    </row>
    <row r="220" spans="1:5" ht="12">
      <c r="A220" s="540"/>
      <c r="B220" s="541"/>
      <c r="C220" s="542"/>
      <c r="D220" s="541"/>
      <c r="E220" s="543">
        <f t="shared" si="3"/>
      </c>
    </row>
    <row r="221" spans="1:5" ht="12">
      <c r="A221" s="540"/>
      <c r="B221" s="541"/>
      <c r="C221" s="542"/>
      <c r="D221" s="541"/>
      <c r="E221" s="543">
        <f t="shared" si="3"/>
      </c>
    </row>
    <row r="222" spans="1:5" ht="12">
      <c r="A222" s="540"/>
      <c r="B222" s="541"/>
      <c r="C222" s="542"/>
      <c r="D222" s="541"/>
      <c r="E222" s="543">
        <f t="shared" si="3"/>
      </c>
    </row>
    <row r="223" spans="1:5" ht="12">
      <c r="A223" s="540"/>
      <c r="B223" s="541"/>
      <c r="C223" s="542"/>
      <c r="D223" s="541"/>
      <c r="E223" s="543">
        <f t="shared" si="3"/>
      </c>
    </row>
    <row r="224" spans="1:5" ht="12">
      <c r="A224" s="540"/>
      <c r="B224" s="541"/>
      <c r="C224" s="542"/>
      <c r="D224" s="541"/>
      <c r="E224" s="543">
        <f t="shared" si="3"/>
      </c>
    </row>
    <row r="225" spans="1:5" ht="12">
      <c r="A225" s="540"/>
      <c r="B225" s="541"/>
      <c r="C225" s="542"/>
      <c r="D225" s="541"/>
      <c r="E225" s="543">
        <f t="shared" si="3"/>
      </c>
    </row>
    <row r="226" spans="1:5" ht="12">
      <c r="A226" s="540"/>
      <c r="B226" s="541"/>
      <c r="C226" s="542"/>
      <c r="D226" s="541"/>
      <c r="E226" s="543">
        <f t="shared" si="3"/>
      </c>
    </row>
    <row r="227" spans="1:5" ht="12">
      <c r="A227" s="540"/>
      <c r="B227" s="541"/>
      <c r="C227" s="542"/>
      <c r="D227" s="541"/>
      <c r="E227" s="543">
        <f t="shared" si="3"/>
      </c>
    </row>
    <row r="228" spans="1:5" ht="12">
      <c r="A228" s="540"/>
      <c r="B228" s="541"/>
      <c r="C228" s="542"/>
      <c r="D228" s="541"/>
      <c r="E228" s="543">
        <f t="shared" si="3"/>
      </c>
    </row>
    <row r="229" spans="1:5" ht="12">
      <c r="A229" s="540"/>
      <c r="B229" s="541"/>
      <c r="C229" s="542"/>
      <c r="D229" s="541"/>
      <c r="E229" s="543">
        <f t="shared" si="3"/>
      </c>
    </row>
    <row r="230" spans="1:5" ht="12">
      <c r="A230" s="540"/>
      <c r="B230" s="541"/>
      <c r="C230" s="542"/>
      <c r="D230" s="541"/>
      <c r="E230" s="543">
        <f t="shared" si="3"/>
      </c>
    </row>
    <row r="231" spans="1:5" ht="12">
      <c r="A231" s="540"/>
      <c r="B231" s="541"/>
      <c r="C231" s="542"/>
      <c r="D231" s="541"/>
      <c r="E231" s="543">
        <f t="shared" si="3"/>
      </c>
    </row>
    <row r="232" spans="1:5" ht="12">
      <c r="A232" s="540"/>
      <c r="B232" s="541"/>
      <c r="C232" s="542"/>
      <c r="D232" s="541"/>
      <c r="E232" s="543">
        <f t="shared" si="3"/>
      </c>
    </row>
    <row r="233" spans="1:5" ht="12">
      <c r="A233" s="540"/>
      <c r="B233" s="541"/>
      <c r="C233" s="542"/>
      <c r="D233" s="541"/>
      <c r="E233" s="543">
        <f t="shared" si="3"/>
      </c>
    </row>
    <row r="234" spans="1:5" ht="12">
      <c r="A234" s="540"/>
      <c r="B234" s="541"/>
      <c r="C234" s="542"/>
      <c r="D234" s="541"/>
      <c r="E234" s="543">
        <f t="shared" si="3"/>
      </c>
    </row>
    <row r="235" spans="1:5" ht="12">
      <c r="A235" s="540"/>
      <c r="B235" s="541"/>
      <c r="C235" s="542"/>
      <c r="D235" s="541"/>
      <c r="E235" s="543">
        <f t="shared" si="3"/>
      </c>
    </row>
    <row r="236" spans="1:5" ht="12">
      <c r="A236" s="540"/>
      <c r="B236" s="541"/>
      <c r="C236" s="542"/>
      <c r="D236" s="541"/>
      <c r="E236" s="543">
        <f t="shared" si="3"/>
      </c>
    </row>
    <row r="237" spans="1:5" ht="12">
      <c r="A237" s="540"/>
      <c r="B237" s="541"/>
      <c r="C237" s="542"/>
      <c r="D237" s="541"/>
      <c r="E237" s="543">
        <f t="shared" si="3"/>
      </c>
    </row>
    <row r="238" spans="1:5" ht="12">
      <c r="A238" s="540"/>
      <c r="B238" s="541"/>
      <c r="C238" s="542"/>
      <c r="D238" s="541"/>
      <c r="E238" s="543">
        <f t="shared" si="3"/>
      </c>
    </row>
    <row r="239" spans="1:5" ht="12">
      <c r="A239" s="540"/>
      <c r="B239" s="541"/>
      <c r="C239" s="542"/>
      <c r="D239" s="541"/>
      <c r="E239" s="543">
        <f t="shared" si="3"/>
      </c>
    </row>
    <row r="240" spans="1:5" ht="12">
      <c r="A240" s="540"/>
      <c r="B240" s="541"/>
      <c r="C240" s="542"/>
      <c r="D240" s="541"/>
      <c r="E240" s="543">
        <f t="shared" si="3"/>
      </c>
    </row>
    <row r="241" spans="1:5" ht="12">
      <c r="A241" s="540"/>
      <c r="B241" s="541"/>
      <c r="C241" s="542"/>
      <c r="D241" s="541"/>
      <c r="E241" s="543">
        <f t="shared" si="3"/>
      </c>
    </row>
    <row r="242" spans="1:5" ht="12">
      <c r="A242" s="540"/>
      <c r="B242" s="541"/>
      <c r="C242" s="542"/>
      <c r="D242" s="541"/>
      <c r="E242" s="543">
        <f t="shared" si="3"/>
      </c>
    </row>
    <row r="243" spans="1:5" ht="12">
      <c r="A243" s="540"/>
      <c r="B243" s="541"/>
      <c r="C243" s="542"/>
      <c r="D243" s="541"/>
      <c r="E243" s="543">
        <f t="shared" si="3"/>
      </c>
    </row>
    <row r="244" spans="1:5" ht="12">
      <c r="A244" s="540"/>
      <c r="B244" s="541"/>
      <c r="C244" s="542"/>
      <c r="D244" s="541"/>
      <c r="E244" s="543">
        <f t="shared" si="3"/>
      </c>
    </row>
    <row r="245" spans="1:5" ht="12">
      <c r="A245" s="540"/>
      <c r="B245" s="541"/>
      <c r="C245" s="542"/>
      <c r="D245" s="541"/>
      <c r="E245" s="543">
        <f t="shared" si="3"/>
      </c>
    </row>
    <row r="246" spans="1:5" ht="12">
      <c r="A246" s="540"/>
      <c r="B246" s="541"/>
      <c r="C246" s="542"/>
      <c r="D246" s="541"/>
      <c r="E246" s="543">
        <f t="shared" si="3"/>
      </c>
    </row>
    <row r="247" spans="1:5" ht="12">
      <c r="A247" s="540"/>
      <c r="B247" s="541"/>
      <c r="C247" s="542"/>
      <c r="D247" s="541"/>
      <c r="E247" s="543">
        <f t="shared" si="3"/>
      </c>
    </row>
    <row r="248" spans="1:5" ht="12">
      <c r="A248" s="540"/>
      <c r="B248" s="541"/>
      <c r="C248" s="542"/>
      <c r="D248" s="541"/>
      <c r="E248" s="543">
        <f t="shared" si="3"/>
      </c>
    </row>
    <row r="249" spans="1:5" ht="12">
      <c r="A249" s="540"/>
      <c r="B249" s="541"/>
      <c r="C249" s="542"/>
      <c r="D249" s="541"/>
      <c r="E249" s="543">
        <f t="shared" si="3"/>
      </c>
    </row>
    <row r="250" spans="1:5" ht="12">
      <c r="A250" s="540"/>
      <c r="B250" s="541"/>
      <c r="C250" s="542"/>
      <c r="D250" s="541"/>
      <c r="E250" s="543">
        <f t="shared" si="3"/>
      </c>
    </row>
    <row r="251" spans="1:5" ht="12">
      <c r="A251" s="540"/>
      <c r="B251" s="541"/>
      <c r="C251" s="542"/>
      <c r="D251" s="541"/>
      <c r="E251" s="543">
        <f t="shared" si="3"/>
      </c>
    </row>
    <row r="252" spans="1:5" ht="12">
      <c r="A252" s="540"/>
      <c r="B252" s="541"/>
      <c r="C252" s="542"/>
      <c r="D252" s="541"/>
      <c r="E252" s="543">
        <f t="shared" si="3"/>
      </c>
    </row>
    <row r="253" spans="1:5" ht="12">
      <c r="A253" s="540"/>
      <c r="B253" s="541"/>
      <c r="C253" s="542"/>
      <c r="D253" s="541"/>
      <c r="E253" s="543">
        <f t="shared" si="3"/>
      </c>
    </row>
    <row r="254" spans="1:5" ht="12">
      <c r="A254" s="540"/>
      <c r="B254" s="541"/>
      <c r="C254" s="542"/>
      <c r="D254" s="541"/>
      <c r="E254" s="543">
        <f t="shared" si="3"/>
      </c>
    </row>
    <row r="255" spans="1:5" ht="12">
      <c r="A255" s="540"/>
      <c r="B255" s="541"/>
      <c r="C255" s="542"/>
      <c r="D255" s="541"/>
      <c r="E255" s="543">
        <f t="shared" si="3"/>
      </c>
    </row>
    <row r="256" spans="1:5" ht="12">
      <c r="A256" s="540"/>
      <c r="B256" s="541"/>
      <c r="C256" s="542"/>
      <c r="D256" s="541"/>
      <c r="E256" s="543">
        <f t="shared" si="3"/>
      </c>
    </row>
    <row r="257" spans="1:5" ht="12">
      <c r="A257" s="540"/>
      <c r="B257" s="541"/>
      <c r="C257" s="542"/>
      <c r="D257" s="541"/>
      <c r="E257" s="543">
        <f t="shared" si="3"/>
      </c>
    </row>
    <row r="258" spans="1:5" ht="12">
      <c r="A258" s="540"/>
      <c r="B258" s="541"/>
      <c r="C258" s="542"/>
      <c r="D258" s="541"/>
      <c r="E258" s="543">
        <f t="shared" si="3"/>
      </c>
    </row>
    <row r="259" spans="1:5" ht="12">
      <c r="A259" s="540"/>
      <c r="B259" s="541"/>
      <c r="C259" s="542"/>
      <c r="D259" s="541"/>
      <c r="E259" s="543">
        <f aca="true" t="shared" si="4" ref="E259:E322">IF(B259&lt;&gt;0,IF(ABS(B259-D259)&gt;0.1,"KO","OK"),"")</f>
      </c>
    </row>
    <row r="260" spans="1:5" ht="12">
      <c r="A260" s="540"/>
      <c r="B260" s="541"/>
      <c r="C260" s="542"/>
      <c r="D260" s="541"/>
      <c r="E260" s="543">
        <f t="shared" si="4"/>
      </c>
    </row>
    <row r="261" spans="1:5" ht="12">
      <c r="A261" s="540"/>
      <c r="B261" s="541"/>
      <c r="C261" s="542"/>
      <c r="D261" s="541"/>
      <c r="E261" s="543">
        <f t="shared" si="4"/>
      </c>
    </row>
    <row r="262" spans="1:5" ht="12">
      <c r="A262" s="540"/>
      <c r="B262" s="541"/>
      <c r="C262" s="542"/>
      <c r="D262" s="541"/>
      <c r="E262" s="543">
        <f t="shared" si="4"/>
      </c>
    </row>
    <row r="263" spans="1:5" ht="12">
      <c r="A263" s="540"/>
      <c r="B263" s="541"/>
      <c r="C263" s="542"/>
      <c r="D263" s="541"/>
      <c r="E263" s="543">
        <f t="shared" si="4"/>
      </c>
    </row>
    <row r="264" spans="1:5" ht="12">
      <c r="A264" s="540"/>
      <c r="B264" s="541"/>
      <c r="C264" s="542"/>
      <c r="D264" s="541"/>
      <c r="E264" s="543">
        <f t="shared" si="4"/>
      </c>
    </row>
    <row r="265" spans="1:5" ht="12">
      <c r="A265" s="540"/>
      <c r="B265" s="541"/>
      <c r="C265" s="542"/>
      <c r="D265" s="541"/>
      <c r="E265" s="543">
        <f t="shared" si="4"/>
      </c>
    </row>
    <row r="266" spans="1:5" ht="12">
      <c r="A266" s="540"/>
      <c r="B266" s="541"/>
      <c r="C266" s="542"/>
      <c r="D266" s="541"/>
      <c r="E266" s="543">
        <f t="shared" si="4"/>
      </c>
    </row>
    <row r="267" spans="1:5" ht="12">
      <c r="A267" s="540"/>
      <c r="B267" s="541"/>
      <c r="C267" s="542"/>
      <c r="D267" s="541"/>
      <c r="E267" s="543">
        <f t="shared" si="4"/>
      </c>
    </row>
    <row r="268" spans="1:5" ht="12">
      <c r="A268" s="540"/>
      <c r="B268" s="541"/>
      <c r="C268" s="542"/>
      <c r="D268" s="541"/>
      <c r="E268" s="543">
        <f t="shared" si="4"/>
      </c>
    </row>
    <row r="269" spans="1:5" ht="12">
      <c r="A269" s="540"/>
      <c r="B269" s="541"/>
      <c r="C269" s="542"/>
      <c r="D269" s="541"/>
      <c r="E269" s="543">
        <f t="shared" si="4"/>
      </c>
    </row>
    <row r="270" spans="1:5" ht="12">
      <c r="A270" s="540"/>
      <c r="B270" s="541"/>
      <c r="C270" s="542"/>
      <c r="D270" s="541"/>
      <c r="E270" s="543">
        <f t="shared" si="4"/>
      </c>
    </row>
    <row r="271" spans="1:5" ht="12">
      <c r="A271" s="540"/>
      <c r="B271" s="541"/>
      <c r="C271" s="542"/>
      <c r="D271" s="541"/>
      <c r="E271" s="543">
        <f t="shared" si="4"/>
      </c>
    </row>
    <row r="272" spans="1:5" ht="12">
      <c r="A272" s="540"/>
      <c r="B272" s="541"/>
      <c r="C272" s="542"/>
      <c r="D272" s="541"/>
      <c r="E272" s="543">
        <f t="shared" si="4"/>
      </c>
    </row>
    <row r="273" spans="1:5" ht="12">
      <c r="A273" s="540"/>
      <c r="B273" s="541"/>
      <c r="C273" s="542"/>
      <c r="D273" s="541"/>
      <c r="E273" s="543">
        <f t="shared" si="4"/>
      </c>
    </row>
    <row r="274" spans="1:5" ht="12">
      <c r="A274" s="540"/>
      <c r="B274" s="541"/>
      <c r="C274" s="542"/>
      <c r="D274" s="541"/>
      <c r="E274" s="543">
        <f t="shared" si="4"/>
      </c>
    </row>
    <row r="275" spans="1:5" ht="12">
      <c r="A275" s="540"/>
      <c r="B275" s="541"/>
      <c r="C275" s="542"/>
      <c r="D275" s="541"/>
      <c r="E275" s="543">
        <f t="shared" si="4"/>
      </c>
    </row>
    <row r="276" spans="1:5" ht="12">
      <c r="A276" s="540"/>
      <c r="B276" s="541"/>
      <c r="C276" s="542"/>
      <c r="D276" s="541"/>
      <c r="E276" s="543">
        <f t="shared" si="4"/>
      </c>
    </row>
    <row r="277" spans="1:5" ht="12">
      <c r="A277" s="540"/>
      <c r="B277" s="541"/>
      <c r="C277" s="542"/>
      <c r="D277" s="541"/>
      <c r="E277" s="543">
        <f t="shared" si="4"/>
      </c>
    </row>
    <row r="278" spans="1:5" ht="12">
      <c r="A278" s="540"/>
      <c r="B278" s="541"/>
      <c r="C278" s="542"/>
      <c r="D278" s="541"/>
      <c r="E278" s="543">
        <f t="shared" si="4"/>
      </c>
    </row>
    <row r="279" spans="1:5" ht="12">
      <c r="A279" s="540"/>
      <c r="B279" s="541"/>
      <c r="C279" s="542"/>
      <c r="D279" s="541"/>
      <c r="E279" s="543">
        <f t="shared" si="4"/>
      </c>
    </row>
    <row r="280" spans="1:5" ht="12">
      <c r="A280" s="540"/>
      <c r="B280" s="541"/>
      <c r="C280" s="542"/>
      <c r="D280" s="541"/>
      <c r="E280" s="543">
        <f t="shared" si="4"/>
      </c>
    </row>
    <row r="281" spans="1:5" ht="12">
      <c r="A281" s="540"/>
      <c r="B281" s="541"/>
      <c r="C281" s="542"/>
      <c r="D281" s="541"/>
      <c r="E281" s="543">
        <f t="shared" si="4"/>
      </c>
    </row>
    <row r="282" spans="1:5" ht="12">
      <c r="A282" s="540"/>
      <c r="B282" s="541"/>
      <c r="C282" s="542"/>
      <c r="D282" s="541"/>
      <c r="E282" s="543">
        <f t="shared" si="4"/>
      </c>
    </row>
    <row r="283" spans="1:5" ht="12">
      <c r="A283" s="540"/>
      <c r="B283" s="541"/>
      <c r="C283" s="542"/>
      <c r="D283" s="541"/>
      <c r="E283" s="543">
        <f t="shared" si="4"/>
      </c>
    </row>
    <row r="284" spans="1:5" ht="12">
      <c r="A284" s="540"/>
      <c r="B284" s="541"/>
      <c r="C284" s="542"/>
      <c r="D284" s="541"/>
      <c r="E284" s="543">
        <f t="shared" si="4"/>
      </c>
    </row>
    <row r="285" spans="1:5" ht="12">
      <c r="A285" s="540"/>
      <c r="B285" s="541"/>
      <c r="C285" s="542"/>
      <c r="D285" s="541"/>
      <c r="E285" s="543">
        <f t="shared" si="4"/>
      </c>
    </row>
    <row r="286" spans="1:5" ht="12">
      <c r="A286" s="540"/>
      <c r="B286" s="541"/>
      <c r="C286" s="542"/>
      <c r="D286" s="541"/>
      <c r="E286" s="543">
        <f t="shared" si="4"/>
      </c>
    </row>
    <row r="287" spans="1:5" ht="12">
      <c r="A287" s="540"/>
      <c r="B287" s="541"/>
      <c r="C287" s="542"/>
      <c r="D287" s="541"/>
      <c r="E287" s="543">
        <f t="shared" si="4"/>
      </c>
    </row>
    <row r="288" spans="1:5" ht="12">
      <c r="A288" s="540"/>
      <c r="B288" s="541"/>
      <c r="C288" s="542"/>
      <c r="D288" s="541"/>
      <c r="E288" s="543">
        <f t="shared" si="4"/>
      </c>
    </row>
    <row r="289" spans="1:5" ht="12">
      <c r="A289" s="540"/>
      <c r="B289" s="541"/>
      <c r="C289" s="542"/>
      <c r="D289" s="541"/>
      <c r="E289" s="543">
        <f t="shared" si="4"/>
      </c>
    </row>
    <row r="290" spans="1:5" ht="12">
      <c r="A290" s="540"/>
      <c r="B290" s="541"/>
      <c r="C290" s="542"/>
      <c r="D290" s="541"/>
      <c r="E290" s="543">
        <f t="shared" si="4"/>
      </c>
    </row>
    <row r="291" spans="1:5" ht="12">
      <c r="A291" s="540"/>
      <c r="B291" s="541"/>
      <c r="C291" s="542"/>
      <c r="D291" s="541"/>
      <c r="E291" s="543">
        <f t="shared" si="4"/>
      </c>
    </row>
    <row r="292" spans="1:5" ht="12">
      <c r="A292" s="540"/>
      <c r="B292" s="541"/>
      <c r="C292" s="542"/>
      <c r="D292" s="541"/>
      <c r="E292" s="543">
        <f t="shared" si="4"/>
      </c>
    </row>
    <row r="293" spans="1:5" ht="12">
      <c r="A293" s="540"/>
      <c r="B293" s="541"/>
      <c r="C293" s="542"/>
      <c r="D293" s="541"/>
      <c r="E293" s="543">
        <f t="shared" si="4"/>
      </c>
    </row>
    <row r="294" spans="1:5" ht="12">
      <c r="A294" s="540"/>
      <c r="B294" s="541"/>
      <c r="C294" s="542"/>
      <c r="D294" s="541"/>
      <c r="E294" s="543">
        <f t="shared" si="4"/>
      </c>
    </row>
    <row r="295" spans="1:5" ht="12">
      <c r="A295" s="540"/>
      <c r="B295" s="541"/>
      <c r="C295" s="542"/>
      <c r="D295" s="541"/>
      <c r="E295" s="543">
        <f t="shared" si="4"/>
      </c>
    </row>
    <row r="296" spans="1:5" ht="12">
      <c r="A296" s="540"/>
      <c r="B296" s="541"/>
      <c r="C296" s="542"/>
      <c r="D296" s="541"/>
      <c r="E296" s="543">
        <f t="shared" si="4"/>
      </c>
    </row>
    <row r="297" spans="1:5" ht="12">
      <c r="A297" s="540"/>
      <c r="B297" s="541"/>
      <c r="C297" s="542"/>
      <c r="D297" s="541"/>
      <c r="E297" s="543">
        <f t="shared" si="4"/>
      </c>
    </row>
    <row r="298" spans="1:5" ht="12">
      <c r="A298" s="540"/>
      <c r="B298" s="541"/>
      <c r="C298" s="542"/>
      <c r="D298" s="541"/>
      <c r="E298" s="543">
        <f t="shared" si="4"/>
      </c>
    </row>
    <row r="299" spans="1:5" ht="12">
      <c r="A299" s="540"/>
      <c r="B299" s="541"/>
      <c r="C299" s="542"/>
      <c r="D299" s="541"/>
      <c r="E299" s="543">
        <f t="shared" si="4"/>
      </c>
    </row>
    <row r="300" spans="1:5" ht="12">
      <c r="A300" s="540"/>
      <c r="B300" s="541"/>
      <c r="C300" s="542"/>
      <c r="D300" s="541"/>
      <c r="E300" s="543">
        <f t="shared" si="4"/>
      </c>
    </row>
    <row r="301" spans="1:5" ht="12">
      <c r="A301" s="540"/>
      <c r="B301" s="541"/>
      <c r="C301" s="542"/>
      <c r="D301" s="541"/>
      <c r="E301" s="543">
        <f t="shared" si="4"/>
      </c>
    </row>
    <row r="302" spans="1:5" ht="12">
      <c r="A302" s="540"/>
      <c r="B302" s="541"/>
      <c r="C302" s="542"/>
      <c r="D302" s="541"/>
      <c r="E302" s="543">
        <f t="shared" si="4"/>
      </c>
    </row>
    <row r="303" spans="1:5" ht="12">
      <c r="A303" s="540"/>
      <c r="B303" s="541"/>
      <c r="C303" s="542"/>
      <c r="D303" s="541"/>
      <c r="E303" s="543">
        <f t="shared" si="4"/>
      </c>
    </row>
    <row r="304" spans="1:5" ht="12">
      <c r="A304" s="540"/>
      <c r="B304" s="541"/>
      <c r="C304" s="542"/>
      <c r="D304" s="541"/>
      <c r="E304" s="543">
        <f t="shared" si="4"/>
      </c>
    </row>
    <row r="305" spans="1:5" ht="12">
      <c r="A305" s="540"/>
      <c r="B305" s="541"/>
      <c r="C305" s="542"/>
      <c r="D305" s="541"/>
      <c r="E305" s="543">
        <f t="shared" si="4"/>
      </c>
    </row>
    <row r="306" spans="1:5" ht="12">
      <c r="A306" s="540"/>
      <c r="B306" s="541"/>
      <c r="C306" s="542"/>
      <c r="D306" s="541"/>
      <c r="E306" s="543">
        <f t="shared" si="4"/>
      </c>
    </row>
    <row r="307" spans="1:5" ht="12">
      <c r="A307" s="540"/>
      <c r="B307" s="541"/>
      <c r="C307" s="542"/>
      <c r="D307" s="541"/>
      <c r="E307" s="543">
        <f t="shared" si="4"/>
      </c>
    </row>
    <row r="308" spans="1:5" ht="12">
      <c r="A308" s="540"/>
      <c r="B308" s="541"/>
      <c r="C308" s="542"/>
      <c r="D308" s="541"/>
      <c r="E308" s="543">
        <f t="shared" si="4"/>
      </c>
    </row>
    <row r="309" spans="1:5" ht="12">
      <c r="A309" s="540"/>
      <c r="B309" s="541"/>
      <c r="C309" s="542"/>
      <c r="D309" s="541"/>
      <c r="E309" s="543">
        <f t="shared" si="4"/>
      </c>
    </row>
    <row r="310" spans="1:5" ht="12">
      <c r="A310" s="540"/>
      <c r="B310" s="541"/>
      <c r="C310" s="542"/>
      <c r="D310" s="541"/>
      <c r="E310" s="543">
        <f t="shared" si="4"/>
      </c>
    </row>
    <row r="311" spans="1:5" ht="12">
      <c r="A311" s="540"/>
      <c r="B311" s="541"/>
      <c r="C311" s="542"/>
      <c r="D311" s="541"/>
      <c r="E311" s="543">
        <f t="shared" si="4"/>
      </c>
    </row>
    <row r="312" spans="1:5" ht="12">
      <c r="A312" s="540"/>
      <c r="B312" s="541"/>
      <c r="C312" s="542"/>
      <c r="D312" s="541"/>
      <c r="E312" s="543">
        <f t="shared" si="4"/>
      </c>
    </row>
    <row r="313" spans="1:5" ht="12">
      <c r="A313" s="540"/>
      <c r="B313" s="541"/>
      <c r="C313" s="542"/>
      <c r="D313" s="541"/>
      <c r="E313" s="543">
        <f t="shared" si="4"/>
      </c>
    </row>
    <row r="314" spans="1:5" ht="12">
      <c r="A314" s="540"/>
      <c r="B314" s="541"/>
      <c r="C314" s="542"/>
      <c r="D314" s="541"/>
      <c r="E314" s="543">
        <f t="shared" si="4"/>
      </c>
    </row>
    <row r="315" spans="1:5" ht="12">
      <c r="A315" s="540"/>
      <c r="B315" s="541"/>
      <c r="C315" s="542"/>
      <c r="D315" s="541"/>
      <c r="E315" s="543">
        <f t="shared" si="4"/>
      </c>
    </row>
    <row r="316" spans="1:5" ht="12">
      <c r="A316" s="540"/>
      <c r="B316" s="541"/>
      <c r="C316" s="542"/>
      <c r="D316" s="541"/>
      <c r="E316" s="543">
        <f t="shared" si="4"/>
      </c>
    </row>
    <row r="317" spans="1:5" ht="12">
      <c r="A317" s="540"/>
      <c r="B317" s="541"/>
      <c r="C317" s="542"/>
      <c r="D317" s="541"/>
      <c r="E317" s="543">
        <f t="shared" si="4"/>
      </c>
    </row>
    <row r="318" spans="1:5" ht="12">
      <c r="A318" s="540"/>
      <c r="B318" s="541"/>
      <c r="C318" s="542"/>
      <c r="D318" s="541"/>
      <c r="E318" s="543">
        <f t="shared" si="4"/>
      </c>
    </row>
    <row r="319" spans="1:5" ht="12">
      <c r="A319" s="540"/>
      <c r="B319" s="541"/>
      <c r="C319" s="542"/>
      <c r="D319" s="541"/>
      <c r="E319" s="543">
        <f t="shared" si="4"/>
      </c>
    </row>
    <row r="320" spans="1:5" ht="12">
      <c r="A320" s="540"/>
      <c r="B320" s="541"/>
      <c r="C320" s="542"/>
      <c r="D320" s="541"/>
      <c r="E320" s="543">
        <f t="shared" si="4"/>
      </c>
    </row>
    <row r="321" spans="1:5" ht="12">
      <c r="A321" s="540"/>
      <c r="B321" s="541"/>
      <c r="C321" s="542"/>
      <c r="D321" s="541"/>
      <c r="E321" s="543">
        <f t="shared" si="4"/>
      </c>
    </row>
    <row r="322" spans="1:5" ht="12">
      <c r="A322" s="540"/>
      <c r="B322" s="541"/>
      <c r="C322" s="542"/>
      <c r="D322" s="541"/>
      <c r="E322" s="543">
        <f t="shared" si="4"/>
      </c>
    </row>
    <row r="323" spans="1:5" ht="12">
      <c r="A323" s="540"/>
      <c r="B323" s="541"/>
      <c r="C323" s="542"/>
      <c r="D323" s="541"/>
      <c r="E323" s="543">
        <f aca="true" t="shared" si="5" ref="E323:E386">IF(B323&lt;&gt;0,IF(ABS(B323-D323)&gt;0.1,"KO","OK"),"")</f>
      </c>
    </row>
    <row r="324" spans="1:5" ht="12">
      <c r="A324" s="540"/>
      <c r="B324" s="541"/>
      <c r="C324" s="542"/>
      <c r="D324" s="541"/>
      <c r="E324" s="543">
        <f t="shared" si="5"/>
      </c>
    </row>
    <row r="325" spans="1:5" ht="12">
      <c r="A325" s="540"/>
      <c r="B325" s="541"/>
      <c r="C325" s="542"/>
      <c r="D325" s="541"/>
      <c r="E325" s="543">
        <f t="shared" si="5"/>
      </c>
    </row>
    <row r="326" spans="1:5" ht="12">
      <c r="A326" s="540"/>
      <c r="B326" s="541"/>
      <c r="C326" s="542"/>
      <c r="D326" s="541"/>
      <c r="E326" s="543">
        <f t="shared" si="5"/>
      </c>
    </row>
    <row r="327" spans="1:5" ht="12">
      <c r="A327" s="540"/>
      <c r="B327" s="541"/>
      <c r="C327" s="542"/>
      <c r="D327" s="541"/>
      <c r="E327" s="543">
        <f t="shared" si="5"/>
      </c>
    </row>
    <row r="328" spans="1:5" ht="12">
      <c r="A328" s="540"/>
      <c r="B328" s="541"/>
      <c r="C328" s="542"/>
      <c r="D328" s="541"/>
      <c r="E328" s="543">
        <f t="shared" si="5"/>
      </c>
    </row>
    <row r="329" spans="1:5" ht="12">
      <c r="A329" s="540"/>
      <c r="B329" s="541"/>
      <c r="C329" s="542"/>
      <c r="D329" s="541"/>
      <c r="E329" s="543">
        <f t="shared" si="5"/>
      </c>
    </row>
    <row r="330" spans="1:5" ht="12">
      <c r="A330" s="540"/>
      <c r="B330" s="541"/>
      <c r="C330" s="542"/>
      <c r="D330" s="541"/>
      <c r="E330" s="543">
        <f t="shared" si="5"/>
      </c>
    </row>
    <row r="331" spans="1:5" ht="12">
      <c r="A331" s="540"/>
      <c r="B331" s="541"/>
      <c r="C331" s="542"/>
      <c r="D331" s="541"/>
      <c r="E331" s="543">
        <f t="shared" si="5"/>
      </c>
    </row>
    <row r="332" spans="1:5" ht="12">
      <c r="A332" s="540"/>
      <c r="B332" s="541"/>
      <c r="C332" s="542"/>
      <c r="D332" s="541"/>
      <c r="E332" s="543">
        <f t="shared" si="5"/>
      </c>
    </row>
    <row r="333" spans="1:5" ht="12">
      <c r="A333" s="540"/>
      <c r="B333" s="541"/>
      <c r="C333" s="542"/>
      <c r="D333" s="541"/>
      <c r="E333" s="543">
        <f t="shared" si="5"/>
      </c>
    </row>
    <row r="334" spans="1:5" ht="12">
      <c r="A334" s="540"/>
      <c r="B334" s="541"/>
      <c r="C334" s="542"/>
      <c r="D334" s="541"/>
      <c r="E334" s="543">
        <f t="shared" si="5"/>
      </c>
    </row>
    <row r="335" spans="1:5" ht="12">
      <c r="A335" s="540"/>
      <c r="B335" s="541"/>
      <c r="C335" s="542"/>
      <c r="D335" s="541"/>
      <c r="E335" s="543">
        <f t="shared" si="5"/>
      </c>
    </row>
    <row r="336" spans="1:5" ht="12">
      <c r="A336" s="540"/>
      <c r="B336" s="541"/>
      <c r="C336" s="542"/>
      <c r="D336" s="541"/>
      <c r="E336" s="543">
        <f t="shared" si="5"/>
      </c>
    </row>
    <row r="337" spans="1:5" ht="12">
      <c r="A337" s="540"/>
      <c r="B337" s="541"/>
      <c r="C337" s="542"/>
      <c r="D337" s="541"/>
      <c r="E337" s="543">
        <f t="shared" si="5"/>
      </c>
    </row>
    <row r="338" spans="1:5" ht="12">
      <c r="A338" s="540"/>
      <c r="B338" s="541"/>
      <c r="C338" s="542"/>
      <c r="D338" s="541"/>
      <c r="E338" s="543">
        <f t="shared" si="5"/>
      </c>
    </row>
    <row r="339" spans="1:5" ht="12">
      <c r="A339" s="540"/>
      <c r="B339" s="541"/>
      <c r="C339" s="542"/>
      <c r="D339" s="541"/>
      <c r="E339" s="543">
        <f t="shared" si="5"/>
      </c>
    </row>
    <row r="340" spans="1:5" ht="12">
      <c r="A340" s="540"/>
      <c r="B340" s="541"/>
      <c r="C340" s="542"/>
      <c r="D340" s="541"/>
      <c r="E340" s="543">
        <f t="shared" si="5"/>
      </c>
    </row>
    <row r="341" spans="1:5" ht="12">
      <c r="A341" s="540"/>
      <c r="B341" s="541"/>
      <c r="C341" s="542"/>
      <c r="D341" s="541"/>
      <c r="E341" s="543">
        <f t="shared" si="5"/>
      </c>
    </row>
    <row r="342" spans="1:5" ht="12">
      <c r="A342" s="540"/>
      <c r="B342" s="541"/>
      <c r="C342" s="542"/>
      <c r="D342" s="541"/>
      <c r="E342" s="543">
        <f t="shared" si="5"/>
      </c>
    </row>
    <row r="343" spans="1:5" ht="12">
      <c r="A343" s="540"/>
      <c r="B343" s="541"/>
      <c r="C343" s="542"/>
      <c r="D343" s="541"/>
      <c r="E343" s="543">
        <f t="shared" si="5"/>
      </c>
    </row>
    <row r="344" spans="1:5" ht="12">
      <c r="A344" s="540"/>
      <c r="B344" s="541"/>
      <c r="C344" s="542"/>
      <c r="D344" s="541"/>
      <c r="E344" s="543">
        <f t="shared" si="5"/>
      </c>
    </row>
    <row r="345" spans="1:5" ht="12">
      <c r="A345" s="540"/>
      <c r="B345" s="541"/>
      <c r="C345" s="542"/>
      <c r="D345" s="541"/>
      <c r="E345" s="543">
        <f t="shared" si="5"/>
      </c>
    </row>
    <row r="346" spans="1:5" ht="12">
      <c r="A346" s="540"/>
      <c r="B346" s="541"/>
      <c r="C346" s="542"/>
      <c r="D346" s="541"/>
      <c r="E346" s="543">
        <f t="shared" si="5"/>
      </c>
    </row>
    <row r="347" spans="1:5" ht="12">
      <c r="A347" s="540"/>
      <c r="B347" s="541"/>
      <c r="C347" s="542"/>
      <c r="D347" s="541"/>
      <c r="E347" s="543">
        <f t="shared" si="5"/>
      </c>
    </row>
    <row r="348" spans="1:5" ht="12">
      <c r="A348" s="540"/>
      <c r="B348" s="541"/>
      <c r="C348" s="542"/>
      <c r="D348" s="541"/>
      <c r="E348" s="543">
        <f t="shared" si="5"/>
      </c>
    </row>
    <row r="349" spans="1:5" ht="12">
      <c r="A349" s="540"/>
      <c r="B349" s="541"/>
      <c r="C349" s="542"/>
      <c r="D349" s="541"/>
      <c r="E349" s="543">
        <f t="shared" si="5"/>
      </c>
    </row>
    <row r="350" spans="1:5" ht="12">
      <c r="A350" s="540"/>
      <c r="B350" s="541"/>
      <c r="C350" s="542"/>
      <c r="D350" s="541"/>
      <c r="E350" s="543">
        <f t="shared" si="5"/>
      </c>
    </row>
    <row r="351" spans="1:5" ht="12">
      <c r="A351" s="540"/>
      <c r="B351" s="541"/>
      <c r="C351" s="542"/>
      <c r="D351" s="541"/>
      <c r="E351" s="543">
        <f t="shared" si="5"/>
      </c>
    </row>
    <row r="352" spans="1:5" ht="12">
      <c r="A352" s="540"/>
      <c r="B352" s="541"/>
      <c r="C352" s="542"/>
      <c r="D352" s="541"/>
      <c r="E352" s="543">
        <f t="shared" si="5"/>
      </c>
    </row>
    <row r="353" spans="1:5" ht="12">
      <c r="A353" s="540"/>
      <c r="B353" s="541"/>
      <c r="C353" s="542"/>
      <c r="D353" s="541"/>
      <c r="E353" s="543">
        <f t="shared" si="5"/>
      </c>
    </row>
    <row r="354" spans="1:5" ht="12">
      <c r="A354" s="540"/>
      <c r="B354" s="541"/>
      <c r="C354" s="542"/>
      <c r="D354" s="541"/>
      <c r="E354" s="543">
        <f t="shared" si="5"/>
      </c>
    </row>
    <row r="355" spans="1:5" ht="12">
      <c r="A355" s="540"/>
      <c r="B355" s="541"/>
      <c r="C355" s="542"/>
      <c r="D355" s="541"/>
      <c r="E355" s="543">
        <f t="shared" si="5"/>
      </c>
    </row>
    <row r="356" spans="1:5" ht="12">
      <c r="A356" s="540"/>
      <c r="B356" s="541"/>
      <c r="C356" s="542"/>
      <c r="D356" s="541"/>
      <c r="E356" s="543">
        <f t="shared" si="5"/>
      </c>
    </row>
    <row r="357" spans="1:5" ht="12">
      <c r="A357" s="540"/>
      <c r="B357" s="541"/>
      <c r="C357" s="542"/>
      <c r="D357" s="541"/>
      <c r="E357" s="543">
        <f t="shared" si="5"/>
      </c>
    </row>
    <row r="358" spans="1:5" ht="12">
      <c r="A358" s="540"/>
      <c r="B358" s="541"/>
      <c r="C358" s="542"/>
      <c r="D358" s="541"/>
      <c r="E358" s="543">
        <f t="shared" si="5"/>
      </c>
    </row>
    <row r="359" spans="1:5" ht="12">
      <c r="A359" s="540"/>
      <c r="B359" s="541"/>
      <c r="C359" s="542"/>
      <c r="D359" s="541"/>
      <c r="E359" s="543">
        <f t="shared" si="5"/>
      </c>
    </row>
    <row r="360" spans="1:5" ht="12">
      <c r="A360" s="540"/>
      <c r="B360" s="541"/>
      <c r="C360" s="542"/>
      <c r="D360" s="541"/>
      <c r="E360" s="543">
        <f t="shared" si="5"/>
      </c>
    </row>
    <row r="361" spans="1:5" ht="12">
      <c r="A361" s="540"/>
      <c r="B361" s="541"/>
      <c r="C361" s="542"/>
      <c r="D361" s="541"/>
      <c r="E361" s="543">
        <f t="shared" si="5"/>
      </c>
    </row>
    <row r="362" spans="1:5" ht="12">
      <c r="A362" s="540"/>
      <c r="B362" s="541"/>
      <c r="C362" s="542"/>
      <c r="D362" s="541"/>
      <c r="E362" s="543">
        <f t="shared" si="5"/>
      </c>
    </row>
    <row r="363" spans="1:5" ht="12">
      <c r="A363" s="540"/>
      <c r="B363" s="541"/>
      <c r="C363" s="542"/>
      <c r="D363" s="541"/>
      <c r="E363" s="543">
        <f t="shared" si="5"/>
      </c>
    </row>
    <row r="364" spans="1:5" ht="12">
      <c r="A364" s="540"/>
      <c r="B364" s="541"/>
      <c r="C364" s="542"/>
      <c r="D364" s="541"/>
      <c r="E364" s="543">
        <f t="shared" si="5"/>
      </c>
    </row>
    <row r="365" spans="1:5" ht="12">
      <c r="A365" s="540"/>
      <c r="B365" s="541"/>
      <c r="C365" s="542"/>
      <c r="D365" s="541"/>
      <c r="E365" s="543">
        <f t="shared" si="5"/>
      </c>
    </row>
    <row r="366" spans="1:5" ht="12">
      <c r="A366" s="540"/>
      <c r="B366" s="541"/>
      <c r="C366" s="542"/>
      <c r="D366" s="541"/>
      <c r="E366" s="543">
        <f t="shared" si="5"/>
      </c>
    </row>
    <row r="367" spans="1:5" ht="12">
      <c r="A367" s="540"/>
      <c r="B367" s="541"/>
      <c r="C367" s="542"/>
      <c r="D367" s="541"/>
      <c r="E367" s="543">
        <f t="shared" si="5"/>
      </c>
    </row>
    <row r="368" spans="1:5" ht="12">
      <c r="A368" s="540"/>
      <c r="B368" s="541"/>
      <c r="C368" s="542"/>
      <c r="D368" s="541"/>
      <c r="E368" s="543">
        <f t="shared" si="5"/>
      </c>
    </row>
    <row r="369" spans="1:5" ht="12">
      <c r="A369" s="540"/>
      <c r="B369" s="541"/>
      <c r="C369" s="542"/>
      <c r="D369" s="541"/>
      <c r="E369" s="543">
        <f t="shared" si="5"/>
      </c>
    </row>
    <row r="370" spans="1:5" ht="12">
      <c r="A370" s="540"/>
      <c r="B370" s="541"/>
      <c r="C370" s="542"/>
      <c r="D370" s="541"/>
      <c r="E370" s="543">
        <f t="shared" si="5"/>
      </c>
    </row>
    <row r="371" spans="1:5" ht="12">
      <c r="A371" s="540"/>
      <c r="B371" s="541"/>
      <c r="C371" s="542"/>
      <c r="D371" s="541"/>
      <c r="E371" s="543">
        <f t="shared" si="5"/>
      </c>
    </row>
    <row r="372" spans="1:5" ht="12">
      <c r="A372" s="540"/>
      <c r="B372" s="541"/>
      <c r="C372" s="542"/>
      <c r="D372" s="541"/>
      <c r="E372" s="543">
        <f t="shared" si="5"/>
      </c>
    </row>
    <row r="373" spans="1:5" ht="12">
      <c r="A373" s="540"/>
      <c r="B373" s="541"/>
      <c r="C373" s="542"/>
      <c r="D373" s="541"/>
      <c r="E373" s="543">
        <f t="shared" si="5"/>
      </c>
    </row>
    <row r="374" spans="1:5" ht="12">
      <c r="A374" s="540"/>
      <c r="B374" s="541"/>
      <c r="C374" s="542"/>
      <c r="D374" s="541"/>
      <c r="E374" s="543">
        <f t="shared" si="5"/>
      </c>
    </row>
    <row r="375" spans="1:5" ht="12">
      <c r="A375" s="540"/>
      <c r="B375" s="541"/>
      <c r="C375" s="542"/>
      <c r="D375" s="541"/>
      <c r="E375" s="543">
        <f t="shared" si="5"/>
      </c>
    </row>
    <row r="376" spans="1:5" ht="12">
      <c r="A376" s="540"/>
      <c r="B376" s="541"/>
      <c r="C376" s="542"/>
      <c r="D376" s="541"/>
      <c r="E376" s="543">
        <f t="shared" si="5"/>
      </c>
    </row>
    <row r="377" spans="1:5" ht="12">
      <c r="A377" s="540"/>
      <c r="B377" s="541"/>
      <c r="C377" s="542"/>
      <c r="D377" s="541"/>
      <c r="E377" s="543">
        <f t="shared" si="5"/>
      </c>
    </row>
    <row r="378" spans="1:5" ht="12">
      <c r="A378" s="540"/>
      <c r="B378" s="541"/>
      <c r="C378" s="542"/>
      <c r="D378" s="541"/>
      <c r="E378" s="543">
        <f t="shared" si="5"/>
      </c>
    </row>
    <row r="379" spans="1:5" ht="12">
      <c r="A379" s="540"/>
      <c r="B379" s="541"/>
      <c r="C379" s="542"/>
      <c r="D379" s="541"/>
      <c r="E379" s="543">
        <f t="shared" si="5"/>
      </c>
    </row>
    <row r="380" spans="1:5" ht="12">
      <c r="A380" s="540"/>
      <c r="B380" s="541"/>
      <c r="C380" s="542"/>
      <c r="D380" s="541"/>
      <c r="E380" s="543">
        <f t="shared" si="5"/>
      </c>
    </row>
    <row r="381" spans="1:5" ht="12">
      <c r="A381" s="540"/>
      <c r="B381" s="541"/>
      <c r="C381" s="542"/>
      <c r="D381" s="541"/>
      <c r="E381" s="543">
        <f t="shared" si="5"/>
      </c>
    </row>
    <row r="382" spans="1:5" ht="12">
      <c r="A382" s="540"/>
      <c r="B382" s="541"/>
      <c r="C382" s="542"/>
      <c r="D382" s="541"/>
      <c r="E382" s="543">
        <f t="shared" si="5"/>
      </c>
    </row>
    <row r="383" spans="1:5" ht="12">
      <c r="A383" s="540"/>
      <c r="B383" s="541"/>
      <c r="C383" s="542"/>
      <c r="D383" s="541"/>
      <c r="E383" s="543">
        <f t="shared" si="5"/>
      </c>
    </row>
    <row r="384" spans="1:5" ht="12">
      <c r="A384" s="540"/>
      <c r="B384" s="541"/>
      <c r="C384" s="542"/>
      <c r="D384" s="541"/>
      <c r="E384" s="543">
        <f t="shared" si="5"/>
      </c>
    </row>
    <row r="385" spans="1:5" ht="12">
      <c r="A385" s="540"/>
      <c r="B385" s="541"/>
      <c r="C385" s="542"/>
      <c r="D385" s="541"/>
      <c r="E385" s="543">
        <f t="shared" si="5"/>
      </c>
    </row>
    <row r="386" spans="1:5" ht="12">
      <c r="A386" s="540"/>
      <c r="B386" s="541"/>
      <c r="C386" s="542"/>
      <c r="D386" s="541"/>
      <c r="E386" s="543">
        <f t="shared" si="5"/>
      </c>
    </row>
    <row r="387" spans="1:5" ht="12">
      <c r="A387" s="540"/>
      <c r="B387" s="541"/>
      <c r="C387" s="542"/>
      <c r="D387" s="541"/>
      <c r="E387" s="543">
        <f aca="true" t="shared" si="6" ref="E387:E450">IF(B387&lt;&gt;0,IF(ABS(B387-D387)&gt;0.1,"KO","OK"),"")</f>
      </c>
    </row>
    <row r="388" spans="1:5" ht="12">
      <c r="A388" s="540"/>
      <c r="B388" s="541"/>
      <c r="C388" s="542"/>
      <c r="D388" s="541"/>
      <c r="E388" s="543">
        <f t="shared" si="6"/>
      </c>
    </row>
    <row r="389" spans="1:5" ht="12">
      <c r="A389" s="540"/>
      <c r="B389" s="541"/>
      <c r="C389" s="542"/>
      <c r="D389" s="541"/>
      <c r="E389" s="543">
        <f t="shared" si="6"/>
      </c>
    </row>
    <row r="390" spans="1:5" ht="12">
      <c r="A390" s="540"/>
      <c r="B390" s="541"/>
      <c r="C390" s="542"/>
      <c r="D390" s="541"/>
      <c r="E390" s="543">
        <f t="shared" si="6"/>
      </c>
    </row>
    <row r="391" spans="1:5" ht="12">
      <c r="A391" s="540"/>
      <c r="B391" s="541"/>
      <c r="C391" s="542"/>
      <c r="D391" s="541"/>
      <c r="E391" s="543">
        <f t="shared" si="6"/>
      </c>
    </row>
    <row r="392" spans="1:5" ht="12">
      <c r="A392" s="540"/>
      <c r="B392" s="541"/>
      <c r="C392" s="542"/>
      <c r="D392" s="541"/>
      <c r="E392" s="543">
        <f t="shared" si="6"/>
      </c>
    </row>
    <row r="393" spans="1:5" ht="12">
      <c r="A393" s="540"/>
      <c r="B393" s="541"/>
      <c r="C393" s="542"/>
      <c r="D393" s="541"/>
      <c r="E393" s="543">
        <f t="shared" si="6"/>
      </c>
    </row>
    <row r="394" spans="1:5" ht="12">
      <c r="A394" s="540"/>
      <c r="B394" s="541"/>
      <c r="C394" s="542"/>
      <c r="D394" s="541"/>
      <c r="E394" s="543">
        <f t="shared" si="6"/>
      </c>
    </row>
    <row r="395" spans="1:5" ht="12">
      <c r="A395" s="540"/>
      <c r="B395" s="541"/>
      <c r="C395" s="542"/>
      <c r="D395" s="541"/>
      <c r="E395" s="543">
        <f t="shared" si="6"/>
      </c>
    </row>
    <row r="396" spans="1:5" ht="12">
      <c r="A396" s="540"/>
      <c r="B396" s="541"/>
      <c r="C396" s="542"/>
      <c r="D396" s="541"/>
      <c r="E396" s="543">
        <f t="shared" si="6"/>
      </c>
    </row>
    <row r="397" spans="1:5" ht="12">
      <c r="A397" s="540"/>
      <c r="B397" s="541"/>
      <c r="C397" s="542"/>
      <c r="D397" s="541"/>
      <c r="E397" s="543">
        <f t="shared" si="6"/>
      </c>
    </row>
    <row r="398" spans="1:5" ht="12">
      <c r="A398" s="540"/>
      <c r="B398" s="541"/>
      <c r="C398" s="542"/>
      <c r="D398" s="541"/>
      <c r="E398" s="543">
        <f t="shared" si="6"/>
      </c>
    </row>
    <row r="399" spans="1:5" ht="12">
      <c r="A399" s="540"/>
      <c r="B399" s="541"/>
      <c r="C399" s="542"/>
      <c r="D399" s="541"/>
      <c r="E399" s="543">
        <f t="shared" si="6"/>
      </c>
    </row>
    <row r="400" spans="1:5" ht="12">
      <c r="A400" s="540"/>
      <c r="B400" s="541"/>
      <c r="C400" s="542"/>
      <c r="D400" s="541"/>
      <c r="E400" s="543">
        <f t="shared" si="6"/>
      </c>
    </row>
    <row r="401" spans="1:5" ht="12">
      <c r="A401" s="540"/>
      <c r="B401" s="541"/>
      <c r="C401" s="542"/>
      <c r="D401" s="541"/>
      <c r="E401" s="543">
        <f t="shared" si="6"/>
      </c>
    </row>
    <row r="402" spans="1:5" ht="12">
      <c r="A402" s="540"/>
      <c r="B402" s="541"/>
      <c r="C402" s="542"/>
      <c r="D402" s="541"/>
      <c r="E402" s="543">
        <f t="shared" si="6"/>
      </c>
    </row>
    <row r="403" spans="1:5" ht="12">
      <c r="A403" s="540"/>
      <c r="B403" s="541"/>
      <c r="C403" s="542"/>
      <c r="D403" s="541"/>
      <c r="E403" s="543">
        <f t="shared" si="6"/>
      </c>
    </row>
    <row r="404" spans="1:5" ht="12">
      <c r="A404" s="540"/>
      <c r="B404" s="541"/>
      <c r="C404" s="542"/>
      <c r="D404" s="541"/>
      <c r="E404" s="543">
        <f t="shared" si="6"/>
      </c>
    </row>
    <row r="405" spans="1:5" ht="12">
      <c r="A405" s="540"/>
      <c r="B405" s="541"/>
      <c r="C405" s="542"/>
      <c r="D405" s="541"/>
      <c r="E405" s="543">
        <f t="shared" si="6"/>
      </c>
    </row>
    <row r="406" spans="1:5" ht="12">
      <c r="A406" s="540"/>
      <c r="B406" s="541"/>
      <c r="C406" s="542"/>
      <c r="D406" s="541"/>
      <c r="E406" s="543">
        <f t="shared" si="6"/>
      </c>
    </row>
    <row r="407" spans="1:5" ht="12">
      <c r="A407" s="540"/>
      <c r="B407" s="541"/>
      <c r="C407" s="542"/>
      <c r="D407" s="541"/>
      <c r="E407" s="543">
        <f t="shared" si="6"/>
      </c>
    </row>
    <row r="408" spans="1:5" ht="12">
      <c r="A408" s="540"/>
      <c r="B408" s="541"/>
      <c r="C408" s="542"/>
      <c r="D408" s="541"/>
      <c r="E408" s="543">
        <f t="shared" si="6"/>
      </c>
    </row>
    <row r="409" spans="1:5" ht="12">
      <c r="A409" s="540"/>
      <c r="B409" s="541"/>
      <c r="C409" s="542"/>
      <c r="D409" s="541"/>
      <c r="E409" s="543">
        <f t="shared" si="6"/>
      </c>
    </row>
    <row r="410" spans="1:5" ht="12">
      <c r="A410" s="540"/>
      <c r="B410" s="541"/>
      <c r="C410" s="542"/>
      <c r="D410" s="541"/>
      <c r="E410" s="543">
        <f t="shared" si="6"/>
      </c>
    </row>
    <row r="411" spans="1:5" ht="12">
      <c r="A411" s="540"/>
      <c r="B411" s="541"/>
      <c r="C411" s="542"/>
      <c r="D411" s="541"/>
      <c r="E411" s="543">
        <f t="shared" si="6"/>
      </c>
    </row>
    <row r="412" spans="1:5" ht="12">
      <c r="A412" s="540"/>
      <c r="B412" s="541"/>
      <c r="C412" s="542"/>
      <c r="D412" s="541"/>
      <c r="E412" s="543">
        <f t="shared" si="6"/>
      </c>
    </row>
    <row r="413" spans="1:5" ht="12">
      <c r="A413" s="540"/>
      <c r="B413" s="541"/>
      <c r="C413" s="542"/>
      <c r="D413" s="541"/>
      <c r="E413" s="543">
        <f t="shared" si="6"/>
      </c>
    </row>
    <row r="414" spans="1:5" ht="12">
      <c r="A414" s="540"/>
      <c r="B414" s="541"/>
      <c r="C414" s="542"/>
      <c r="D414" s="541"/>
      <c r="E414" s="543">
        <f t="shared" si="6"/>
      </c>
    </row>
    <row r="415" spans="1:5" ht="12">
      <c r="A415" s="540"/>
      <c r="B415" s="541"/>
      <c r="C415" s="542"/>
      <c r="D415" s="541"/>
      <c r="E415" s="543">
        <f t="shared" si="6"/>
      </c>
    </row>
    <row r="416" spans="1:5" ht="12">
      <c r="A416" s="540"/>
      <c r="B416" s="541"/>
      <c r="C416" s="542"/>
      <c r="D416" s="541"/>
      <c r="E416" s="543">
        <f t="shared" si="6"/>
      </c>
    </row>
    <row r="417" spans="1:5" ht="12">
      <c r="A417" s="540"/>
      <c r="B417" s="541"/>
      <c r="C417" s="542"/>
      <c r="D417" s="541"/>
      <c r="E417" s="543">
        <f t="shared" si="6"/>
      </c>
    </row>
    <row r="418" spans="1:5" ht="12">
      <c r="A418" s="540"/>
      <c r="B418" s="541"/>
      <c r="C418" s="542"/>
      <c r="D418" s="541"/>
      <c r="E418" s="543">
        <f t="shared" si="6"/>
      </c>
    </row>
    <row r="419" spans="1:5" ht="12">
      <c r="A419" s="540"/>
      <c r="B419" s="541"/>
      <c r="C419" s="542"/>
      <c r="D419" s="541"/>
      <c r="E419" s="543">
        <f t="shared" si="6"/>
      </c>
    </row>
    <row r="420" spans="1:5" ht="12">
      <c r="A420" s="540"/>
      <c r="B420" s="541"/>
      <c r="C420" s="542"/>
      <c r="D420" s="541"/>
      <c r="E420" s="543">
        <f t="shared" si="6"/>
      </c>
    </row>
    <row r="421" spans="1:5" ht="12">
      <c r="A421" s="540"/>
      <c r="B421" s="541"/>
      <c r="C421" s="542"/>
      <c r="D421" s="541"/>
      <c r="E421" s="543">
        <f t="shared" si="6"/>
      </c>
    </row>
    <row r="422" spans="1:5" ht="12">
      <c r="A422" s="540"/>
      <c r="B422" s="541"/>
      <c r="C422" s="542"/>
      <c r="D422" s="541"/>
      <c r="E422" s="543">
        <f t="shared" si="6"/>
      </c>
    </row>
    <row r="423" spans="1:5" ht="12">
      <c r="A423" s="540"/>
      <c r="B423" s="541"/>
      <c r="C423" s="542"/>
      <c r="D423" s="541"/>
      <c r="E423" s="543">
        <f t="shared" si="6"/>
      </c>
    </row>
    <row r="424" spans="1:5" ht="12">
      <c r="A424" s="540"/>
      <c r="B424" s="541"/>
      <c r="C424" s="542"/>
      <c r="D424" s="541"/>
      <c r="E424" s="543">
        <f t="shared" si="6"/>
      </c>
    </row>
    <row r="425" spans="1:5" ht="12">
      <c r="A425" s="540"/>
      <c r="B425" s="541"/>
      <c r="C425" s="542"/>
      <c r="D425" s="541"/>
      <c r="E425" s="543">
        <f t="shared" si="6"/>
      </c>
    </row>
    <row r="426" spans="1:5" ht="12">
      <c r="A426" s="540"/>
      <c r="B426" s="541"/>
      <c r="C426" s="542"/>
      <c r="D426" s="541"/>
      <c r="E426" s="543">
        <f t="shared" si="6"/>
      </c>
    </row>
    <row r="427" spans="1:5" ht="12">
      <c r="A427" s="540"/>
      <c r="B427" s="541"/>
      <c r="C427" s="542"/>
      <c r="D427" s="541"/>
      <c r="E427" s="543">
        <f t="shared" si="6"/>
      </c>
    </row>
    <row r="428" spans="1:5" ht="12">
      <c r="A428" s="540"/>
      <c r="B428" s="541"/>
      <c r="C428" s="542"/>
      <c r="D428" s="541"/>
      <c r="E428" s="543">
        <f t="shared" si="6"/>
      </c>
    </row>
    <row r="429" spans="1:5" ht="12">
      <c r="A429" s="540"/>
      <c r="B429" s="541"/>
      <c r="C429" s="542"/>
      <c r="D429" s="541"/>
      <c r="E429" s="543">
        <f t="shared" si="6"/>
      </c>
    </row>
    <row r="430" spans="1:5" ht="12">
      <c r="A430" s="540"/>
      <c r="B430" s="541"/>
      <c r="C430" s="542"/>
      <c r="D430" s="541"/>
      <c r="E430" s="543">
        <f t="shared" si="6"/>
      </c>
    </row>
    <row r="431" spans="1:5" ht="12">
      <c r="A431" s="540"/>
      <c r="B431" s="541"/>
      <c r="C431" s="542"/>
      <c r="D431" s="541"/>
      <c r="E431" s="543">
        <f t="shared" si="6"/>
      </c>
    </row>
    <row r="432" spans="1:5" ht="12">
      <c r="A432" s="540"/>
      <c r="B432" s="541"/>
      <c r="C432" s="542"/>
      <c r="D432" s="541"/>
      <c r="E432" s="543">
        <f t="shared" si="6"/>
      </c>
    </row>
    <row r="433" spans="1:5" ht="12">
      <c r="A433" s="540"/>
      <c r="B433" s="541"/>
      <c r="C433" s="542"/>
      <c r="D433" s="541"/>
      <c r="E433" s="543">
        <f t="shared" si="6"/>
      </c>
    </row>
    <row r="434" spans="1:5" ht="12">
      <c r="A434" s="540"/>
      <c r="B434" s="541"/>
      <c r="C434" s="542"/>
      <c r="D434" s="541"/>
      <c r="E434" s="543">
        <f t="shared" si="6"/>
      </c>
    </row>
    <row r="435" spans="1:5" ht="12">
      <c r="A435" s="540"/>
      <c r="B435" s="541"/>
      <c r="C435" s="542"/>
      <c r="D435" s="541"/>
      <c r="E435" s="543">
        <f t="shared" si="6"/>
      </c>
    </row>
    <row r="436" spans="1:5" ht="12">
      <c r="A436" s="540"/>
      <c r="B436" s="541"/>
      <c r="C436" s="542"/>
      <c r="D436" s="541"/>
      <c r="E436" s="543">
        <f t="shared" si="6"/>
      </c>
    </row>
    <row r="437" spans="1:5" ht="12">
      <c r="A437" s="540"/>
      <c r="B437" s="541"/>
      <c r="C437" s="542"/>
      <c r="D437" s="541"/>
      <c r="E437" s="543">
        <f t="shared" si="6"/>
      </c>
    </row>
    <row r="438" spans="1:5" ht="12">
      <c r="A438" s="540"/>
      <c r="B438" s="541"/>
      <c r="C438" s="542"/>
      <c r="D438" s="541"/>
      <c r="E438" s="543">
        <f t="shared" si="6"/>
      </c>
    </row>
    <row r="439" spans="1:5" ht="12">
      <c r="A439" s="540"/>
      <c r="B439" s="541"/>
      <c r="C439" s="542"/>
      <c r="D439" s="541"/>
      <c r="E439" s="543">
        <f t="shared" si="6"/>
      </c>
    </row>
    <row r="440" spans="1:5" ht="12">
      <c r="A440" s="540"/>
      <c r="B440" s="541"/>
      <c r="C440" s="542"/>
      <c r="D440" s="541"/>
      <c r="E440" s="543">
        <f t="shared" si="6"/>
      </c>
    </row>
    <row r="441" spans="1:5" ht="12">
      <c r="A441" s="540"/>
      <c r="B441" s="541"/>
      <c r="C441" s="542"/>
      <c r="D441" s="541"/>
      <c r="E441" s="543">
        <f t="shared" si="6"/>
      </c>
    </row>
    <row r="442" spans="1:5" ht="12">
      <c r="A442" s="540"/>
      <c r="B442" s="541"/>
      <c r="C442" s="542"/>
      <c r="D442" s="541"/>
      <c r="E442" s="543">
        <f t="shared" si="6"/>
      </c>
    </row>
    <row r="443" spans="1:5" ht="12">
      <c r="A443" s="540"/>
      <c r="B443" s="541"/>
      <c r="C443" s="542"/>
      <c r="D443" s="541"/>
      <c r="E443" s="543">
        <f t="shared" si="6"/>
      </c>
    </row>
    <row r="444" spans="1:5" ht="12">
      <c r="A444" s="540"/>
      <c r="B444" s="541"/>
      <c r="C444" s="542"/>
      <c r="D444" s="541"/>
      <c r="E444" s="543">
        <f t="shared" si="6"/>
      </c>
    </row>
    <row r="445" spans="1:5" ht="12">
      <c r="A445" s="540"/>
      <c r="B445" s="541"/>
      <c r="C445" s="542"/>
      <c r="D445" s="541"/>
      <c r="E445" s="543">
        <f t="shared" si="6"/>
      </c>
    </row>
    <row r="446" spans="1:5" ht="12">
      <c r="A446" s="540"/>
      <c r="B446" s="541"/>
      <c r="C446" s="542"/>
      <c r="D446" s="541"/>
      <c r="E446" s="543">
        <f t="shared" si="6"/>
      </c>
    </row>
    <row r="447" spans="1:5" ht="12">
      <c r="A447" s="540"/>
      <c r="B447" s="541"/>
      <c r="C447" s="542"/>
      <c r="D447" s="541"/>
      <c r="E447" s="543">
        <f t="shared" si="6"/>
      </c>
    </row>
    <row r="448" spans="1:5" ht="12">
      <c r="A448" s="540"/>
      <c r="B448" s="541"/>
      <c r="C448" s="542"/>
      <c r="D448" s="541"/>
      <c r="E448" s="543">
        <f t="shared" si="6"/>
      </c>
    </row>
    <row r="449" spans="1:5" ht="12">
      <c r="A449" s="540"/>
      <c r="B449" s="541"/>
      <c r="C449" s="542"/>
      <c r="D449" s="541"/>
      <c r="E449" s="543">
        <f t="shared" si="6"/>
      </c>
    </row>
    <row r="450" spans="1:5" ht="12">
      <c r="A450" s="540"/>
      <c r="B450" s="541"/>
      <c r="C450" s="542"/>
      <c r="D450" s="541"/>
      <c r="E450" s="543">
        <f t="shared" si="6"/>
      </c>
    </row>
    <row r="451" spans="1:5" ht="12">
      <c r="A451" s="540"/>
      <c r="B451" s="541"/>
      <c r="C451" s="542"/>
      <c r="D451" s="541"/>
      <c r="E451" s="543">
        <f aca="true" t="shared" si="7" ref="E451:E514">IF(B451&lt;&gt;0,IF(ABS(B451-D451)&gt;0.1,"KO","OK"),"")</f>
      </c>
    </row>
    <row r="452" spans="1:5" ht="12">
      <c r="A452" s="540"/>
      <c r="B452" s="541"/>
      <c r="C452" s="542"/>
      <c r="D452" s="541"/>
      <c r="E452" s="543">
        <f t="shared" si="7"/>
      </c>
    </row>
    <row r="453" spans="1:5" ht="12">
      <c r="A453" s="540"/>
      <c r="B453" s="541"/>
      <c r="C453" s="542"/>
      <c r="D453" s="541"/>
      <c r="E453" s="543">
        <f t="shared" si="7"/>
      </c>
    </row>
    <row r="454" spans="1:5" ht="12">
      <c r="A454" s="540"/>
      <c r="B454" s="541"/>
      <c r="C454" s="542"/>
      <c r="D454" s="541"/>
      <c r="E454" s="543">
        <f t="shared" si="7"/>
      </c>
    </row>
    <row r="455" spans="1:5" ht="12">
      <c r="A455" s="540"/>
      <c r="B455" s="541"/>
      <c r="C455" s="542"/>
      <c r="D455" s="541"/>
      <c r="E455" s="543">
        <f t="shared" si="7"/>
      </c>
    </row>
    <row r="456" spans="1:5" ht="12">
      <c r="A456" s="540"/>
      <c r="B456" s="541"/>
      <c r="C456" s="542"/>
      <c r="D456" s="541"/>
      <c r="E456" s="543">
        <f t="shared" si="7"/>
      </c>
    </row>
    <row r="457" spans="1:5" ht="12">
      <c r="A457" s="540"/>
      <c r="B457" s="541"/>
      <c r="C457" s="542"/>
      <c r="D457" s="541"/>
      <c r="E457" s="543">
        <f t="shared" si="7"/>
      </c>
    </row>
    <row r="458" spans="1:5" ht="12">
      <c r="A458" s="540"/>
      <c r="B458" s="541"/>
      <c r="C458" s="542"/>
      <c r="D458" s="541"/>
      <c r="E458" s="543">
        <f t="shared" si="7"/>
      </c>
    </row>
    <row r="459" spans="1:5" ht="12">
      <c r="A459" s="540"/>
      <c r="B459" s="541"/>
      <c r="C459" s="542"/>
      <c r="D459" s="541"/>
      <c r="E459" s="543">
        <f t="shared" si="7"/>
      </c>
    </row>
    <row r="460" spans="1:5" ht="12">
      <c r="A460" s="540"/>
      <c r="B460" s="541"/>
      <c r="C460" s="542"/>
      <c r="D460" s="541"/>
      <c r="E460" s="543">
        <f t="shared" si="7"/>
      </c>
    </row>
    <row r="461" spans="1:5" ht="12">
      <c r="A461" s="540"/>
      <c r="B461" s="541"/>
      <c r="C461" s="542"/>
      <c r="D461" s="541"/>
      <c r="E461" s="543">
        <f t="shared" si="7"/>
      </c>
    </row>
    <row r="462" spans="1:5" ht="12">
      <c r="A462" s="540"/>
      <c r="B462" s="541"/>
      <c r="C462" s="542"/>
      <c r="D462" s="541"/>
      <c r="E462" s="543">
        <f t="shared" si="7"/>
      </c>
    </row>
    <row r="463" spans="1:5" ht="12">
      <c r="A463" s="540"/>
      <c r="B463" s="541"/>
      <c r="C463" s="542"/>
      <c r="D463" s="541"/>
      <c r="E463" s="543">
        <f t="shared" si="7"/>
      </c>
    </row>
    <row r="464" spans="1:5" ht="12">
      <c r="A464" s="540"/>
      <c r="B464" s="541"/>
      <c r="C464" s="542"/>
      <c r="D464" s="541"/>
      <c r="E464" s="543">
        <f t="shared" si="7"/>
      </c>
    </row>
    <row r="465" spans="1:5" ht="12">
      <c r="A465" s="540"/>
      <c r="B465" s="541"/>
      <c r="C465" s="542"/>
      <c r="D465" s="541"/>
      <c r="E465" s="543">
        <f t="shared" si="7"/>
      </c>
    </row>
    <row r="466" spans="1:5" ht="12">
      <c r="A466" s="540"/>
      <c r="B466" s="541"/>
      <c r="C466" s="542"/>
      <c r="D466" s="541"/>
      <c r="E466" s="543">
        <f t="shared" si="7"/>
      </c>
    </row>
    <row r="467" spans="1:5" ht="12">
      <c r="A467" s="540"/>
      <c r="B467" s="541"/>
      <c r="C467" s="542"/>
      <c r="D467" s="541"/>
      <c r="E467" s="543">
        <f t="shared" si="7"/>
      </c>
    </row>
    <row r="468" spans="1:5" ht="12">
      <c r="A468" s="540"/>
      <c r="B468" s="541"/>
      <c r="C468" s="542"/>
      <c r="D468" s="541"/>
      <c r="E468" s="543">
        <f t="shared" si="7"/>
      </c>
    </row>
    <row r="469" spans="1:5" ht="12">
      <c r="A469" s="540"/>
      <c r="B469" s="541"/>
      <c r="C469" s="542"/>
      <c r="D469" s="541"/>
      <c r="E469" s="543">
        <f t="shared" si="7"/>
      </c>
    </row>
    <row r="470" spans="1:5" ht="12">
      <c r="A470" s="540"/>
      <c r="B470" s="541"/>
      <c r="C470" s="542"/>
      <c r="D470" s="541"/>
      <c r="E470" s="543">
        <f t="shared" si="7"/>
      </c>
    </row>
    <row r="471" spans="1:5" ht="12">
      <c r="A471" s="540"/>
      <c r="B471" s="541"/>
      <c r="C471" s="542"/>
      <c r="D471" s="541"/>
      <c r="E471" s="543">
        <f t="shared" si="7"/>
      </c>
    </row>
    <row r="472" spans="1:5" ht="12">
      <c r="A472" s="540"/>
      <c r="B472" s="541"/>
      <c r="C472" s="542"/>
      <c r="D472" s="541"/>
      <c r="E472" s="543">
        <f t="shared" si="7"/>
      </c>
    </row>
    <row r="473" spans="1:5" ht="12">
      <c r="A473" s="540"/>
      <c r="B473" s="541"/>
      <c r="C473" s="542"/>
      <c r="D473" s="541"/>
      <c r="E473" s="543">
        <f t="shared" si="7"/>
      </c>
    </row>
    <row r="474" spans="1:5" ht="12">
      <c r="A474" s="540"/>
      <c r="B474" s="541"/>
      <c r="C474" s="542"/>
      <c r="D474" s="541"/>
      <c r="E474" s="543">
        <f t="shared" si="7"/>
      </c>
    </row>
    <row r="475" spans="1:5" ht="12">
      <c r="A475" s="540"/>
      <c r="B475" s="541"/>
      <c r="C475" s="542"/>
      <c r="D475" s="541"/>
      <c r="E475" s="543">
        <f t="shared" si="7"/>
      </c>
    </row>
    <row r="476" spans="1:5" ht="12">
      <c r="A476" s="540"/>
      <c r="B476" s="541"/>
      <c r="C476" s="542"/>
      <c r="D476" s="541"/>
      <c r="E476" s="543">
        <f t="shared" si="7"/>
      </c>
    </row>
    <row r="477" spans="1:5" ht="12">
      <c r="A477" s="540"/>
      <c r="B477" s="541"/>
      <c r="C477" s="542"/>
      <c r="D477" s="541"/>
      <c r="E477" s="543">
        <f t="shared" si="7"/>
      </c>
    </row>
    <row r="478" spans="1:5" ht="12">
      <c r="A478" s="540"/>
      <c r="B478" s="541"/>
      <c r="C478" s="542"/>
      <c r="D478" s="541"/>
      <c r="E478" s="543">
        <f t="shared" si="7"/>
      </c>
    </row>
    <row r="479" spans="1:5" ht="12">
      <c r="A479" s="540"/>
      <c r="B479" s="541"/>
      <c r="C479" s="542"/>
      <c r="D479" s="541"/>
      <c r="E479" s="543">
        <f t="shared" si="7"/>
      </c>
    </row>
    <row r="480" spans="1:5" ht="12">
      <c r="A480" s="540"/>
      <c r="B480" s="541"/>
      <c r="C480" s="542"/>
      <c r="D480" s="541"/>
      <c r="E480" s="543">
        <f t="shared" si="7"/>
      </c>
    </row>
    <row r="481" spans="1:5" ht="12">
      <c r="A481" s="540"/>
      <c r="B481" s="541"/>
      <c r="C481" s="542"/>
      <c r="D481" s="541"/>
      <c r="E481" s="543">
        <f t="shared" si="7"/>
      </c>
    </row>
    <row r="482" spans="1:5" ht="12">
      <c r="A482" s="540"/>
      <c r="B482" s="541"/>
      <c r="C482" s="542"/>
      <c r="D482" s="541"/>
      <c r="E482" s="543">
        <f t="shared" si="7"/>
      </c>
    </row>
    <row r="483" spans="1:5" ht="12">
      <c r="A483" s="540"/>
      <c r="B483" s="541"/>
      <c r="C483" s="542"/>
      <c r="D483" s="541"/>
      <c r="E483" s="543">
        <f t="shared" si="7"/>
      </c>
    </row>
    <row r="484" spans="1:5" ht="12">
      <c r="A484" s="540"/>
      <c r="B484" s="541"/>
      <c r="C484" s="542"/>
      <c r="D484" s="541"/>
      <c r="E484" s="543">
        <f t="shared" si="7"/>
      </c>
    </row>
    <row r="485" spans="1:5" ht="12">
      <c r="A485" s="540"/>
      <c r="B485" s="541"/>
      <c r="C485" s="542"/>
      <c r="D485" s="541"/>
      <c r="E485" s="543">
        <f t="shared" si="7"/>
      </c>
    </row>
    <row r="486" spans="1:5" ht="12">
      <c r="A486" s="540"/>
      <c r="B486" s="541"/>
      <c r="C486" s="542"/>
      <c r="D486" s="541"/>
      <c r="E486" s="543">
        <f t="shared" si="7"/>
      </c>
    </row>
    <row r="487" spans="1:5" ht="12">
      <c r="A487" s="540"/>
      <c r="B487" s="541"/>
      <c r="C487" s="542"/>
      <c r="D487" s="541"/>
      <c r="E487" s="543">
        <f t="shared" si="7"/>
      </c>
    </row>
    <row r="488" spans="1:5" ht="12">
      <c r="A488" s="540"/>
      <c r="B488" s="541"/>
      <c r="C488" s="542"/>
      <c r="D488" s="541"/>
      <c r="E488" s="543">
        <f t="shared" si="7"/>
      </c>
    </row>
    <row r="489" spans="1:5" ht="12">
      <c r="A489" s="540"/>
      <c r="B489" s="541"/>
      <c r="C489" s="542"/>
      <c r="D489" s="541"/>
      <c r="E489" s="543">
        <f t="shared" si="7"/>
      </c>
    </row>
    <row r="490" spans="1:5" ht="12">
      <c r="A490" s="540"/>
      <c r="B490" s="541"/>
      <c r="C490" s="542"/>
      <c r="D490" s="541"/>
      <c r="E490" s="543">
        <f t="shared" si="7"/>
      </c>
    </row>
    <row r="491" spans="1:5" ht="12">
      <c r="A491" s="540"/>
      <c r="B491" s="541"/>
      <c r="C491" s="542"/>
      <c r="D491" s="541"/>
      <c r="E491" s="543">
        <f t="shared" si="7"/>
      </c>
    </row>
    <row r="492" spans="1:5" ht="12">
      <c r="A492" s="540"/>
      <c r="B492" s="541"/>
      <c r="C492" s="542"/>
      <c r="D492" s="541"/>
      <c r="E492" s="543">
        <f t="shared" si="7"/>
      </c>
    </row>
    <row r="493" spans="1:5" ht="12">
      <c r="A493" s="540"/>
      <c r="B493" s="541"/>
      <c r="C493" s="542"/>
      <c r="D493" s="541"/>
      <c r="E493" s="543">
        <f t="shared" si="7"/>
      </c>
    </row>
    <row r="494" spans="1:5" ht="12">
      <c r="A494" s="540"/>
      <c r="B494" s="541"/>
      <c r="C494" s="542"/>
      <c r="D494" s="541"/>
      <c r="E494" s="543">
        <f t="shared" si="7"/>
      </c>
    </row>
    <row r="495" spans="1:5" ht="12">
      <c r="A495" s="540"/>
      <c r="B495" s="541"/>
      <c r="C495" s="542"/>
      <c r="D495" s="541"/>
      <c r="E495" s="543">
        <f t="shared" si="7"/>
      </c>
    </row>
    <row r="496" spans="1:5" ht="12">
      <c r="A496" s="540"/>
      <c r="B496" s="541"/>
      <c r="C496" s="542"/>
      <c r="D496" s="541"/>
      <c r="E496" s="543">
        <f t="shared" si="7"/>
      </c>
    </row>
    <row r="497" spans="1:5" ht="12">
      <c r="A497" s="540"/>
      <c r="B497" s="541"/>
      <c r="C497" s="542"/>
      <c r="D497" s="541"/>
      <c r="E497" s="543">
        <f t="shared" si="7"/>
      </c>
    </row>
    <row r="498" spans="1:5" ht="12">
      <c r="A498" s="540"/>
      <c r="B498" s="541"/>
      <c r="C498" s="542"/>
      <c r="D498" s="541"/>
      <c r="E498" s="543">
        <f t="shared" si="7"/>
      </c>
    </row>
    <row r="499" spans="1:5" ht="12">
      <c r="A499" s="540"/>
      <c r="B499" s="541"/>
      <c r="C499" s="542"/>
      <c r="D499" s="541"/>
      <c r="E499" s="543">
        <f t="shared" si="7"/>
      </c>
    </row>
    <row r="500" spans="1:5" ht="12">
      <c r="A500" s="540"/>
      <c r="B500" s="541"/>
      <c r="C500" s="542"/>
      <c r="D500" s="541"/>
      <c r="E500" s="543">
        <f t="shared" si="7"/>
      </c>
    </row>
    <row r="501" spans="1:5" ht="12">
      <c r="A501" s="540"/>
      <c r="B501" s="541"/>
      <c r="C501" s="542"/>
      <c r="D501" s="541"/>
      <c r="E501" s="543">
        <f t="shared" si="7"/>
      </c>
    </row>
    <row r="502" spans="1:5" ht="12">
      <c r="A502" s="540"/>
      <c r="B502" s="541"/>
      <c r="C502" s="542"/>
      <c r="D502" s="541"/>
      <c r="E502" s="543">
        <f t="shared" si="7"/>
      </c>
    </row>
    <row r="503" spans="1:5" ht="12">
      <c r="A503" s="540"/>
      <c r="B503" s="541"/>
      <c r="C503" s="542"/>
      <c r="D503" s="541"/>
      <c r="E503" s="543">
        <f t="shared" si="7"/>
      </c>
    </row>
    <row r="504" spans="1:5" ht="12">
      <c r="A504" s="540"/>
      <c r="B504" s="541"/>
      <c r="C504" s="542"/>
      <c r="D504" s="541"/>
      <c r="E504" s="543">
        <f t="shared" si="7"/>
      </c>
    </row>
    <row r="505" spans="1:5" ht="12">
      <c r="A505" s="540"/>
      <c r="B505" s="541"/>
      <c r="C505" s="542"/>
      <c r="D505" s="541"/>
      <c r="E505" s="543">
        <f t="shared" si="7"/>
      </c>
    </row>
    <row r="506" spans="1:5" ht="12">
      <c r="A506" s="540"/>
      <c r="B506" s="541"/>
      <c r="C506" s="542"/>
      <c r="D506" s="541"/>
      <c r="E506" s="543">
        <f t="shared" si="7"/>
      </c>
    </row>
    <row r="507" spans="1:5" ht="12">
      <c r="A507" s="540"/>
      <c r="B507" s="541"/>
      <c r="C507" s="542"/>
      <c r="D507" s="541"/>
      <c r="E507" s="543">
        <f t="shared" si="7"/>
      </c>
    </row>
    <row r="508" spans="1:5" ht="12">
      <c r="A508" s="540"/>
      <c r="B508" s="541"/>
      <c r="C508" s="542"/>
      <c r="D508" s="541"/>
      <c r="E508" s="543">
        <f t="shared" si="7"/>
      </c>
    </row>
    <row r="509" spans="1:5" ht="12">
      <c r="A509" s="540"/>
      <c r="B509" s="541"/>
      <c r="C509" s="542"/>
      <c r="D509" s="541"/>
      <c r="E509" s="543">
        <f t="shared" si="7"/>
      </c>
    </row>
    <row r="510" spans="1:5" ht="12">
      <c r="A510" s="540"/>
      <c r="B510" s="541"/>
      <c r="C510" s="542"/>
      <c r="D510" s="541"/>
      <c r="E510" s="543">
        <f t="shared" si="7"/>
      </c>
    </row>
    <row r="511" spans="1:5" ht="12">
      <c r="A511" s="540"/>
      <c r="B511" s="541"/>
      <c r="C511" s="542"/>
      <c r="D511" s="541"/>
      <c r="E511" s="543">
        <f t="shared" si="7"/>
      </c>
    </row>
    <row r="512" spans="1:5" ht="12">
      <c r="A512" s="540"/>
      <c r="B512" s="541"/>
      <c r="C512" s="542"/>
      <c r="D512" s="541"/>
      <c r="E512" s="543">
        <f t="shared" si="7"/>
      </c>
    </row>
    <row r="513" spans="1:5" ht="12">
      <c r="A513" s="540"/>
      <c r="B513" s="541"/>
      <c r="C513" s="542"/>
      <c r="D513" s="541"/>
      <c r="E513" s="543">
        <f t="shared" si="7"/>
      </c>
    </row>
    <row r="514" spans="1:5" ht="12">
      <c r="A514" s="540"/>
      <c r="B514" s="541"/>
      <c r="C514" s="542"/>
      <c r="D514" s="541"/>
      <c r="E514" s="543">
        <f t="shared" si="7"/>
      </c>
    </row>
    <row r="515" spans="1:5" ht="12">
      <c r="A515" s="540"/>
      <c r="B515" s="541"/>
      <c r="C515" s="542"/>
      <c r="D515" s="541"/>
      <c r="E515" s="543">
        <f aca="true" t="shared" si="8" ref="E515:E578">IF(B515&lt;&gt;0,IF(ABS(B515-D515)&gt;0.1,"KO","OK"),"")</f>
      </c>
    </row>
    <row r="516" spans="1:5" ht="12">
      <c r="A516" s="540"/>
      <c r="B516" s="541"/>
      <c r="C516" s="542"/>
      <c r="D516" s="541"/>
      <c r="E516" s="543">
        <f t="shared" si="8"/>
      </c>
    </row>
    <row r="517" spans="1:5" ht="12">
      <c r="A517" s="540"/>
      <c r="B517" s="541"/>
      <c r="C517" s="542"/>
      <c r="D517" s="541"/>
      <c r="E517" s="543">
        <f t="shared" si="8"/>
      </c>
    </row>
    <row r="518" spans="1:5" ht="12">
      <c r="A518" s="540"/>
      <c r="B518" s="541"/>
      <c r="C518" s="542"/>
      <c r="D518" s="541"/>
      <c r="E518" s="543">
        <f t="shared" si="8"/>
      </c>
    </row>
    <row r="519" spans="1:5" ht="12">
      <c r="A519" s="540"/>
      <c r="B519" s="541"/>
      <c r="C519" s="542"/>
      <c r="D519" s="541"/>
      <c r="E519" s="543">
        <f t="shared" si="8"/>
      </c>
    </row>
    <row r="520" spans="1:5" ht="12">
      <c r="A520" s="540"/>
      <c r="B520" s="541"/>
      <c r="C520" s="542"/>
      <c r="D520" s="541"/>
      <c r="E520" s="543">
        <f t="shared" si="8"/>
      </c>
    </row>
    <row r="521" spans="1:5" ht="12">
      <c r="A521" s="540"/>
      <c r="B521" s="541"/>
      <c r="C521" s="542"/>
      <c r="D521" s="541"/>
      <c r="E521" s="543">
        <f t="shared" si="8"/>
      </c>
    </row>
    <row r="522" spans="1:5" ht="12">
      <c r="A522" s="540"/>
      <c r="B522" s="541"/>
      <c r="C522" s="542"/>
      <c r="D522" s="541"/>
      <c r="E522" s="543">
        <f t="shared" si="8"/>
      </c>
    </row>
    <row r="523" spans="1:5" ht="12">
      <c r="A523" s="540"/>
      <c r="B523" s="541"/>
      <c r="C523" s="542"/>
      <c r="D523" s="541"/>
      <c r="E523" s="543">
        <f t="shared" si="8"/>
      </c>
    </row>
    <row r="524" spans="1:5" ht="12">
      <c r="A524" s="540"/>
      <c r="B524" s="541"/>
      <c r="C524" s="542"/>
      <c r="D524" s="541"/>
      <c r="E524" s="543">
        <f t="shared" si="8"/>
      </c>
    </row>
    <row r="525" spans="1:5" ht="12">
      <c r="A525" s="540"/>
      <c r="B525" s="541"/>
      <c r="C525" s="542"/>
      <c r="D525" s="541"/>
      <c r="E525" s="543">
        <f t="shared" si="8"/>
      </c>
    </row>
    <row r="526" spans="1:5" ht="12">
      <c r="A526" s="540"/>
      <c r="B526" s="541"/>
      <c r="C526" s="542"/>
      <c r="D526" s="541"/>
      <c r="E526" s="543">
        <f t="shared" si="8"/>
      </c>
    </row>
    <row r="527" spans="1:5" ht="12">
      <c r="A527" s="540"/>
      <c r="B527" s="541"/>
      <c r="C527" s="542"/>
      <c r="D527" s="541"/>
      <c r="E527" s="543">
        <f t="shared" si="8"/>
      </c>
    </row>
    <row r="528" spans="1:5" ht="12">
      <c r="A528" s="540"/>
      <c r="B528" s="541"/>
      <c r="C528" s="542"/>
      <c r="D528" s="541"/>
      <c r="E528" s="543">
        <f t="shared" si="8"/>
      </c>
    </row>
    <row r="529" spans="1:5" ht="12">
      <c r="A529" s="540"/>
      <c r="B529" s="541"/>
      <c r="C529" s="542"/>
      <c r="D529" s="541"/>
      <c r="E529" s="543">
        <f t="shared" si="8"/>
      </c>
    </row>
    <row r="530" spans="1:5" ht="12">
      <c r="A530" s="540"/>
      <c r="B530" s="541"/>
      <c r="C530" s="542"/>
      <c r="D530" s="541"/>
      <c r="E530" s="543">
        <f t="shared" si="8"/>
      </c>
    </row>
    <row r="531" spans="1:5" ht="12">
      <c r="A531" s="540"/>
      <c r="B531" s="541"/>
      <c r="C531" s="542"/>
      <c r="D531" s="541"/>
      <c r="E531" s="543">
        <f t="shared" si="8"/>
      </c>
    </row>
    <row r="532" spans="1:5" ht="12">
      <c r="A532" s="540"/>
      <c r="B532" s="541"/>
      <c r="C532" s="542"/>
      <c r="D532" s="541"/>
      <c r="E532" s="543">
        <f t="shared" si="8"/>
      </c>
    </row>
    <row r="533" spans="1:5" ht="12">
      <c r="A533" s="540"/>
      <c r="B533" s="541"/>
      <c r="C533" s="542"/>
      <c r="D533" s="541"/>
      <c r="E533" s="543">
        <f t="shared" si="8"/>
      </c>
    </row>
    <row r="534" spans="1:5" ht="12">
      <c r="A534" s="540"/>
      <c r="B534" s="541"/>
      <c r="C534" s="542"/>
      <c r="D534" s="541"/>
      <c r="E534" s="543">
        <f t="shared" si="8"/>
      </c>
    </row>
    <row r="535" spans="1:5" ht="12">
      <c r="A535" s="540"/>
      <c r="B535" s="541"/>
      <c r="C535" s="542"/>
      <c r="D535" s="541"/>
      <c r="E535" s="543">
        <f t="shared" si="8"/>
      </c>
    </row>
    <row r="536" spans="1:5" ht="12">
      <c r="A536" s="540"/>
      <c r="B536" s="541"/>
      <c r="C536" s="542"/>
      <c r="D536" s="541"/>
      <c r="E536" s="543">
        <f t="shared" si="8"/>
      </c>
    </row>
    <row r="537" spans="1:5" ht="12">
      <c r="A537" s="540"/>
      <c r="B537" s="541"/>
      <c r="C537" s="542"/>
      <c r="D537" s="541"/>
      <c r="E537" s="543">
        <f t="shared" si="8"/>
      </c>
    </row>
    <row r="538" spans="1:5" ht="12">
      <c r="A538" s="540"/>
      <c r="B538" s="541"/>
      <c r="C538" s="542"/>
      <c r="D538" s="541"/>
      <c r="E538" s="543">
        <f t="shared" si="8"/>
      </c>
    </row>
    <row r="539" spans="1:5" ht="12">
      <c r="A539" s="540"/>
      <c r="B539" s="541"/>
      <c r="C539" s="542"/>
      <c r="D539" s="541"/>
      <c r="E539" s="543">
        <f t="shared" si="8"/>
      </c>
    </row>
    <row r="540" spans="1:5" ht="12">
      <c r="A540" s="540"/>
      <c r="B540" s="541"/>
      <c r="C540" s="542"/>
      <c r="D540" s="541"/>
      <c r="E540" s="543">
        <f t="shared" si="8"/>
      </c>
    </row>
    <row r="541" spans="1:5" ht="12">
      <c r="A541" s="540"/>
      <c r="B541" s="541"/>
      <c r="C541" s="542"/>
      <c r="D541" s="541"/>
      <c r="E541" s="543">
        <f t="shared" si="8"/>
      </c>
    </row>
    <row r="542" spans="1:5" ht="12">
      <c r="A542" s="540"/>
      <c r="B542" s="541"/>
      <c r="C542" s="542"/>
      <c r="D542" s="541"/>
      <c r="E542" s="543">
        <f t="shared" si="8"/>
      </c>
    </row>
    <row r="543" spans="1:5" ht="12">
      <c r="A543" s="540"/>
      <c r="B543" s="541"/>
      <c r="C543" s="542"/>
      <c r="D543" s="541"/>
      <c r="E543" s="543">
        <f t="shared" si="8"/>
      </c>
    </row>
    <row r="544" spans="1:5" ht="12">
      <c r="A544" s="540"/>
      <c r="B544" s="541"/>
      <c r="C544" s="542"/>
      <c r="D544" s="541"/>
      <c r="E544" s="543">
        <f t="shared" si="8"/>
      </c>
    </row>
    <row r="545" spans="1:5" ht="12">
      <c r="A545" s="540"/>
      <c r="B545" s="541"/>
      <c r="C545" s="542"/>
      <c r="D545" s="541"/>
      <c r="E545" s="543">
        <f t="shared" si="8"/>
      </c>
    </row>
    <row r="546" spans="1:5" ht="12">
      <c r="A546" s="540"/>
      <c r="B546" s="541"/>
      <c r="C546" s="542"/>
      <c r="D546" s="541"/>
      <c r="E546" s="543">
        <f t="shared" si="8"/>
      </c>
    </row>
    <row r="547" spans="1:5" ht="12">
      <c r="A547" s="540"/>
      <c r="B547" s="541"/>
      <c r="C547" s="542"/>
      <c r="D547" s="541"/>
      <c r="E547" s="543">
        <f t="shared" si="8"/>
      </c>
    </row>
    <row r="548" spans="1:5" ht="12">
      <c r="A548" s="540"/>
      <c r="B548" s="541"/>
      <c r="C548" s="542"/>
      <c r="D548" s="541"/>
      <c r="E548" s="543">
        <f t="shared" si="8"/>
      </c>
    </row>
    <row r="549" spans="1:5" ht="12">
      <c r="A549" s="540"/>
      <c r="B549" s="541"/>
      <c r="C549" s="542"/>
      <c r="D549" s="541"/>
      <c r="E549" s="543">
        <f t="shared" si="8"/>
      </c>
    </row>
    <row r="550" spans="1:5" ht="12">
      <c r="A550" s="540"/>
      <c r="B550" s="541"/>
      <c r="C550" s="542"/>
      <c r="D550" s="541"/>
      <c r="E550" s="543">
        <f t="shared" si="8"/>
      </c>
    </row>
    <row r="551" spans="1:5" ht="12">
      <c r="A551" s="540"/>
      <c r="B551" s="541"/>
      <c r="C551" s="542"/>
      <c r="D551" s="541"/>
      <c r="E551" s="543">
        <f t="shared" si="8"/>
      </c>
    </row>
    <row r="552" spans="1:5" ht="12">
      <c r="A552" s="540"/>
      <c r="B552" s="541"/>
      <c r="C552" s="542"/>
      <c r="D552" s="541"/>
      <c r="E552" s="543">
        <f t="shared" si="8"/>
      </c>
    </row>
    <row r="553" spans="1:5" ht="12">
      <c r="A553" s="540"/>
      <c r="B553" s="541"/>
      <c r="C553" s="542"/>
      <c r="D553" s="541"/>
      <c r="E553" s="543">
        <f t="shared" si="8"/>
      </c>
    </row>
    <row r="554" spans="1:5" ht="12">
      <c r="A554" s="540"/>
      <c r="B554" s="541"/>
      <c r="C554" s="542"/>
      <c r="D554" s="541"/>
      <c r="E554" s="543">
        <f t="shared" si="8"/>
      </c>
    </row>
    <row r="555" spans="1:5" ht="12">
      <c r="A555" s="540"/>
      <c r="B555" s="541"/>
      <c r="C555" s="542"/>
      <c r="D555" s="541"/>
      <c r="E555" s="543">
        <f t="shared" si="8"/>
      </c>
    </row>
    <row r="556" spans="1:5" ht="12">
      <c r="A556" s="540"/>
      <c r="B556" s="541"/>
      <c r="C556" s="542"/>
      <c r="D556" s="541"/>
      <c r="E556" s="543">
        <f t="shared" si="8"/>
      </c>
    </row>
    <row r="557" spans="1:5" ht="12">
      <c r="A557" s="540"/>
      <c r="B557" s="541"/>
      <c r="C557" s="542"/>
      <c r="D557" s="541"/>
      <c r="E557" s="543">
        <f t="shared" si="8"/>
      </c>
    </row>
    <row r="558" spans="1:5" ht="12">
      <c r="A558" s="540"/>
      <c r="B558" s="541"/>
      <c r="C558" s="542"/>
      <c r="D558" s="541"/>
      <c r="E558" s="543">
        <f t="shared" si="8"/>
      </c>
    </row>
    <row r="559" spans="1:5" ht="12">
      <c r="A559" s="540"/>
      <c r="B559" s="541"/>
      <c r="C559" s="542"/>
      <c r="D559" s="541"/>
      <c r="E559" s="543">
        <f t="shared" si="8"/>
      </c>
    </row>
    <row r="560" spans="1:5" ht="12">
      <c r="A560" s="540"/>
      <c r="B560" s="541"/>
      <c r="C560" s="542"/>
      <c r="D560" s="541"/>
      <c r="E560" s="543">
        <f t="shared" si="8"/>
      </c>
    </row>
    <row r="561" spans="1:5" ht="12">
      <c r="A561" s="540"/>
      <c r="B561" s="541"/>
      <c r="C561" s="542"/>
      <c r="D561" s="541"/>
      <c r="E561" s="543">
        <f t="shared" si="8"/>
      </c>
    </row>
    <row r="562" spans="1:5" ht="12">
      <c r="A562" s="540"/>
      <c r="B562" s="541"/>
      <c r="C562" s="542"/>
      <c r="D562" s="541"/>
      <c r="E562" s="543">
        <f t="shared" si="8"/>
      </c>
    </row>
    <row r="563" spans="1:5" ht="12">
      <c r="A563" s="540"/>
      <c r="B563" s="541"/>
      <c r="C563" s="542"/>
      <c r="D563" s="541"/>
      <c r="E563" s="543">
        <f t="shared" si="8"/>
      </c>
    </row>
    <row r="564" spans="1:5" ht="12">
      <c r="A564" s="540"/>
      <c r="B564" s="541"/>
      <c r="C564" s="542"/>
      <c r="D564" s="541"/>
      <c r="E564" s="543">
        <f t="shared" si="8"/>
      </c>
    </row>
    <row r="565" spans="1:5" ht="12">
      <c r="A565" s="540"/>
      <c r="B565" s="541"/>
      <c r="C565" s="542"/>
      <c r="D565" s="541"/>
      <c r="E565" s="543">
        <f t="shared" si="8"/>
      </c>
    </row>
    <row r="566" spans="1:5" ht="12">
      <c r="A566" s="540"/>
      <c r="B566" s="541"/>
      <c r="C566" s="542"/>
      <c r="D566" s="541"/>
      <c r="E566" s="543">
        <f t="shared" si="8"/>
      </c>
    </row>
    <row r="567" spans="1:5" ht="12">
      <c r="A567" s="540"/>
      <c r="B567" s="541"/>
      <c r="C567" s="542"/>
      <c r="D567" s="541"/>
      <c r="E567" s="543">
        <f t="shared" si="8"/>
      </c>
    </row>
    <row r="568" spans="1:5" ht="12">
      <c r="A568" s="540"/>
      <c r="B568" s="541"/>
      <c r="C568" s="542"/>
      <c r="D568" s="541"/>
      <c r="E568" s="543">
        <f t="shared" si="8"/>
      </c>
    </row>
    <row r="569" spans="1:5" ht="12">
      <c r="A569" s="540"/>
      <c r="B569" s="541"/>
      <c r="C569" s="542"/>
      <c r="D569" s="541"/>
      <c r="E569" s="543">
        <f t="shared" si="8"/>
      </c>
    </row>
    <row r="570" spans="1:5" ht="12">
      <c r="A570" s="540"/>
      <c r="B570" s="541"/>
      <c r="C570" s="542"/>
      <c r="D570" s="541"/>
      <c r="E570" s="543">
        <f t="shared" si="8"/>
      </c>
    </row>
    <row r="571" spans="1:5" ht="12">
      <c r="A571" s="540"/>
      <c r="B571" s="541"/>
      <c r="C571" s="542"/>
      <c r="D571" s="541"/>
      <c r="E571" s="543">
        <f t="shared" si="8"/>
      </c>
    </row>
    <row r="572" spans="1:5" ht="12">
      <c r="A572" s="540"/>
      <c r="B572" s="541"/>
      <c r="C572" s="542"/>
      <c r="D572" s="541"/>
      <c r="E572" s="543">
        <f t="shared" si="8"/>
      </c>
    </row>
    <row r="573" spans="1:5" ht="12">
      <c r="A573" s="540"/>
      <c r="B573" s="541"/>
      <c r="C573" s="542"/>
      <c r="D573" s="541"/>
      <c r="E573" s="543">
        <f t="shared" si="8"/>
      </c>
    </row>
    <row r="574" spans="1:5" ht="12">
      <c r="A574" s="540"/>
      <c r="B574" s="541"/>
      <c r="C574" s="542"/>
      <c r="D574" s="541"/>
      <c r="E574" s="543">
        <f t="shared" si="8"/>
      </c>
    </row>
    <row r="575" spans="1:5" ht="12">
      <c r="A575" s="540"/>
      <c r="B575" s="541"/>
      <c r="C575" s="542"/>
      <c r="D575" s="541"/>
      <c r="E575" s="543">
        <f t="shared" si="8"/>
      </c>
    </row>
    <row r="576" spans="1:5" ht="12">
      <c r="A576" s="540"/>
      <c r="B576" s="541"/>
      <c r="C576" s="542"/>
      <c r="D576" s="541"/>
      <c r="E576" s="543">
        <f t="shared" si="8"/>
      </c>
    </row>
    <row r="577" spans="1:5" ht="12">
      <c r="A577" s="540"/>
      <c r="B577" s="541"/>
      <c r="C577" s="542"/>
      <c r="D577" s="541"/>
      <c r="E577" s="543">
        <f t="shared" si="8"/>
      </c>
    </row>
    <row r="578" spans="1:5" ht="12">
      <c r="A578" s="540"/>
      <c r="B578" s="541"/>
      <c r="C578" s="542"/>
      <c r="D578" s="541"/>
      <c r="E578" s="543">
        <f t="shared" si="8"/>
      </c>
    </row>
    <row r="579" spans="1:5" ht="12">
      <c r="A579" s="540"/>
      <c r="B579" s="541"/>
      <c r="C579" s="542"/>
      <c r="D579" s="541"/>
      <c r="E579" s="543">
        <f aca="true" t="shared" si="9" ref="E579:E642">IF(B579&lt;&gt;0,IF(ABS(B579-D579)&gt;0.1,"KO","OK"),"")</f>
      </c>
    </row>
    <row r="580" spans="1:5" ht="12">
      <c r="A580" s="540"/>
      <c r="B580" s="541"/>
      <c r="C580" s="542"/>
      <c r="D580" s="541"/>
      <c r="E580" s="543">
        <f t="shared" si="9"/>
      </c>
    </row>
    <row r="581" spans="1:5" ht="12">
      <c r="A581" s="540"/>
      <c r="B581" s="541"/>
      <c r="C581" s="542"/>
      <c r="D581" s="541"/>
      <c r="E581" s="543">
        <f t="shared" si="9"/>
      </c>
    </row>
    <row r="582" spans="1:5" ht="12">
      <c r="A582" s="540"/>
      <c r="B582" s="541"/>
      <c r="C582" s="542"/>
      <c r="D582" s="541"/>
      <c r="E582" s="543">
        <f t="shared" si="9"/>
      </c>
    </row>
    <row r="583" spans="1:5" ht="12">
      <c r="A583" s="540"/>
      <c r="B583" s="541"/>
      <c r="C583" s="542"/>
      <c r="D583" s="541"/>
      <c r="E583" s="543">
        <f t="shared" si="9"/>
      </c>
    </row>
    <row r="584" spans="1:5" ht="12">
      <c r="A584" s="540"/>
      <c r="B584" s="541"/>
      <c r="C584" s="542"/>
      <c r="D584" s="541"/>
      <c r="E584" s="543">
        <f t="shared" si="9"/>
      </c>
    </row>
    <row r="585" spans="1:5" ht="12">
      <c r="A585" s="540"/>
      <c r="B585" s="541"/>
      <c r="C585" s="542"/>
      <c r="D585" s="541"/>
      <c r="E585" s="543">
        <f t="shared" si="9"/>
      </c>
    </row>
    <row r="586" spans="1:5" ht="12">
      <c r="A586" s="540"/>
      <c r="B586" s="541"/>
      <c r="C586" s="542"/>
      <c r="D586" s="541"/>
      <c r="E586" s="543">
        <f t="shared" si="9"/>
      </c>
    </row>
    <row r="587" spans="1:5" ht="12">
      <c r="A587" s="540"/>
      <c r="B587" s="541"/>
      <c r="C587" s="542"/>
      <c r="D587" s="541"/>
      <c r="E587" s="543">
        <f t="shared" si="9"/>
      </c>
    </row>
    <row r="588" spans="1:5" ht="12">
      <c r="A588" s="540"/>
      <c r="B588" s="541"/>
      <c r="C588" s="542"/>
      <c r="D588" s="541"/>
      <c r="E588" s="543">
        <f t="shared" si="9"/>
      </c>
    </row>
    <row r="589" spans="1:5" ht="12">
      <c r="A589" s="540"/>
      <c r="B589" s="541"/>
      <c r="C589" s="542"/>
      <c r="D589" s="541"/>
      <c r="E589" s="543">
        <f t="shared" si="9"/>
      </c>
    </row>
    <row r="590" spans="1:5" ht="12">
      <c r="A590" s="540"/>
      <c r="B590" s="541"/>
      <c r="C590" s="542"/>
      <c r="D590" s="541"/>
      <c r="E590" s="543">
        <f t="shared" si="9"/>
      </c>
    </row>
    <row r="591" spans="1:5" ht="12">
      <c r="A591" s="540"/>
      <c r="B591" s="541"/>
      <c r="C591" s="542"/>
      <c r="D591" s="541"/>
      <c r="E591" s="543">
        <f t="shared" si="9"/>
      </c>
    </row>
    <row r="592" spans="1:5" ht="12">
      <c r="A592" s="540"/>
      <c r="B592" s="541"/>
      <c r="C592" s="542"/>
      <c r="D592" s="541"/>
      <c r="E592" s="543">
        <f t="shared" si="9"/>
      </c>
    </row>
    <row r="593" spans="1:5" ht="12">
      <c r="A593" s="540"/>
      <c r="B593" s="541"/>
      <c r="C593" s="542"/>
      <c r="D593" s="541"/>
      <c r="E593" s="543">
        <f t="shared" si="9"/>
      </c>
    </row>
    <row r="594" spans="1:5" ht="12">
      <c r="A594" s="540"/>
      <c r="B594" s="541"/>
      <c r="C594" s="542"/>
      <c r="D594" s="541"/>
      <c r="E594" s="543">
        <f t="shared" si="9"/>
      </c>
    </row>
    <row r="595" spans="1:5" ht="12">
      <c r="A595" s="540"/>
      <c r="B595" s="541"/>
      <c r="C595" s="542"/>
      <c r="D595" s="541"/>
      <c r="E595" s="543">
        <f t="shared" si="9"/>
      </c>
    </row>
    <row r="596" spans="1:5" ht="12">
      <c r="A596" s="540"/>
      <c r="B596" s="541"/>
      <c r="C596" s="542"/>
      <c r="D596" s="541"/>
      <c r="E596" s="543">
        <f t="shared" si="9"/>
      </c>
    </row>
    <row r="597" spans="1:5" ht="12">
      <c r="A597" s="540"/>
      <c r="B597" s="541"/>
      <c r="C597" s="542"/>
      <c r="D597" s="541"/>
      <c r="E597" s="543">
        <f t="shared" si="9"/>
      </c>
    </row>
    <row r="598" spans="1:5" ht="12">
      <c r="A598" s="540"/>
      <c r="B598" s="541"/>
      <c r="C598" s="542"/>
      <c r="D598" s="541"/>
      <c r="E598" s="543">
        <f t="shared" si="9"/>
      </c>
    </row>
    <row r="599" spans="1:5" ht="12">
      <c r="A599" s="540"/>
      <c r="B599" s="541"/>
      <c r="C599" s="542"/>
      <c r="D599" s="541"/>
      <c r="E599" s="543">
        <f t="shared" si="9"/>
      </c>
    </row>
    <row r="600" spans="1:5" ht="12">
      <c r="A600" s="540"/>
      <c r="B600" s="541"/>
      <c r="C600" s="542"/>
      <c r="D600" s="541"/>
      <c r="E600" s="543">
        <f t="shared" si="9"/>
      </c>
    </row>
    <row r="601" spans="1:5" ht="12">
      <c r="A601" s="540"/>
      <c r="B601" s="541"/>
      <c r="C601" s="542"/>
      <c r="D601" s="541"/>
      <c r="E601" s="543">
        <f t="shared" si="9"/>
      </c>
    </row>
    <row r="602" spans="1:5" ht="12">
      <c r="A602" s="540"/>
      <c r="B602" s="541"/>
      <c r="C602" s="542"/>
      <c r="D602" s="541"/>
      <c r="E602" s="543">
        <f t="shared" si="9"/>
      </c>
    </row>
    <row r="603" spans="1:5" ht="12">
      <c r="A603" s="540"/>
      <c r="B603" s="541"/>
      <c r="C603" s="542"/>
      <c r="D603" s="541"/>
      <c r="E603" s="543">
        <f t="shared" si="9"/>
      </c>
    </row>
    <row r="604" spans="1:5" ht="12">
      <c r="A604" s="540"/>
      <c r="B604" s="541"/>
      <c r="C604" s="542"/>
      <c r="D604" s="541"/>
      <c r="E604" s="543">
        <f t="shared" si="9"/>
      </c>
    </row>
    <row r="605" spans="1:5" ht="12">
      <c r="A605" s="540"/>
      <c r="B605" s="541"/>
      <c r="C605" s="542"/>
      <c r="D605" s="541"/>
      <c r="E605" s="543">
        <f t="shared" si="9"/>
      </c>
    </row>
    <row r="606" spans="1:5" ht="12">
      <c r="A606" s="540"/>
      <c r="B606" s="541"/>
      <c r="C606" s="542"/>
      <c r="D606" s="541"/>
      <c r="E606" s="543">
        <f t="shared" si="9"/>
      </c>
    </row>
    <row r="607" spans="1:5" ht="12">
      <c r="A607" s="540"/>
      <c r="B607" s="541"/>
      <c r="C607" s="542"/>
      <c r="D607" s="541"/>
      <c r="E607" s="543">
        <f t="shared" si="9"/>
      </c>
    </row>
    <row r="608" spans="1:5" ht="12">
      <c r="A608" s="540"/>
      <c r="B608" s="541"/>
      <c r="C608" s="542"/>
      <c r="D608" s="541"/>
      <c r="E608" s="543">
        <f t="shared" si="9"/>
      </c>
    </row>
    <row r="609" spans="1:5" ht="12">
      <c r="A609" s="540"/>
      <c r="B609" s="541"/>
      <c r="C609" s="542"/>
      <c r="D609" s="541"/>
      <c r="E609" s="543">
        <f t="shared" si="9"/>
      </c>
    </row>
    <row r="610" spans="1:5" ht="12">
      <c r="A610" s="540"/>
      <c r="B610" s="541"/>
      <c r="C610" s="542"/>
      <c r="D610" s="541"/>
      <c r="E610" s="543">
        <f t="shared" si="9"/>
      </c>
    </row>
    <row r="611" spans="1:5" ht="12">
      <c r="A611" s="540"/>
      <c r="B611" s="541"/>
      <c r="C611" s="542"/>
      <c r="D611" s="541"/>
      <c r="E611" s="543">
        <f t="shared" si="9"/>
      </c>
    </row>
    <row r="612" spans="1:5" ht="12">
      <c r="A612" s="540"/>
      <c r="B612" s="541"/>
      <c r="C612" s="542"/>
      <c r="D612" s="541"/>
      <c r="E612" s="543">
        <f t="shared" si="9"/>
      </c>
    </row>
    <row r="613" spans="1:5" ht="12">
      <c r="A613" s="540"/>
      <c r="B613" s="541"/>
      <c r="C613" s="542"/>
      <c r="D613" s="541"/>
      <c r="E613" s="543">
        <f t="shared" si="9"/>
      </c>
    </row>
    <row r="614" spans="1:5" ht="12">
      <c r="A614" s="540"/>
      <c r="B614" s="541"/>
      <c r="C614" s="542"/>
      <c r="D614" s="541"/>
      <c r="E614" s="543">
        <f t="shared" si="9"/>
      </c>
    </row>
    <row r="615" spans="1:5" ht="12">
      <c r="A615" s="540"/>
      <c r="B615" s="541"/>
      <c r="C615" s="542"/>
      <c r="D615" s="541"/>
      <c r="E615" s="543">
        <f t="shared" si="9"/>
      </c>
    </row>
    <row r="616" spans="1:5" ht="12">
      <c r="A616" s="540"/>
      <c r="B616" s="541"/>
      <c r="C616" s="542"/>
      <c r="D616" s="541"/>
      <c r="E616" s="543">
        <f t="shared" si="9"/>
      </c>
    </row>
    <row r="617" spans="1:5" ht="12">
      <c r="A617" s="540"/>
      <c r="B617" s="541"/>
      <c r="C617" s="542"/>
      <c r="D617" s="541"/>
      <c r="E617" s="543">
        <f t="shared" si="9"/>
      </c>
    </row>
    <row r="618" spans="1:5" ht="12">
      <c r="A618" s="540"/>
      <c r="B618" s="541"/>
      <c r="C618" s="542"/>
      <c r="D618" s="541"/>
      <c r="E618" s="543">
        <f t="shared" si="9"/>
      </c>
    </row>
    <row r="619" spans="1:5" ht="12">
      <c r="A619" s="540"/>
      <c r="B619" s="541"/>
      <c r="C619" s="542"/>
      <c r="D619" s="541"/>
      <c r="E619" s="543">
        <f t="shared" si="9"/>
      </c>
    </row>
    <row r="620" spans="1:5" ht="12">
      <c r="A620" s="540"/>
      <c r="B620" s="541"/>
      <c r="C620" s="542"/>
      <c r="D620" s="541"/>
      <c r="E620" s="543">
        <f t="shared" si="9"/>
      </c>
    </row>
    <row r="621" spans="1:5" ht="12">
      <c r="A621" s="540"/>
      <c r="B621" s="541"/>
      <c r="C621" s="542"/>
      <c r="D621" s="541"/>
      <c r="E621" s="543">
        <f t="shared" si="9"/>
      </c>
    </row>
    <row r="622" spans="1:5" ht="12">
      <c r="A622" s="540"/>
      <c r="B622" s="541"/>
      <c r="C622" s="542"/>
      <c r="D622" s="541"/>
      <c r="E622" s="543">
        <f t="shared" si="9"/>
      </c>
    </row>
    <row r="623" spans="1:5" ht="12">
      <c r="A623" s="540"/>
      <c r="B623" s="541"/>
      <c r="C623" s="542"/>
      <c r="D623" s="541"/>
      <c r="E623" s="543">
        <f t="shared" si="9"/>
      </c>
    </row>
    <row r="624" spans="1:5" ht="12">
      <c r="A624" s="540"/>
      <c r="B624" s="541"/>
      <c r="C624" s="542"/>
      <c r="D624" s="541"/>
      <c r="E624" s="543">
        <f t="shared" si="9"/>
      </c>
    </row>
    <row r="625" spans="1:5" ht="12">
      <c r="A625" s="540"/>
      <c r="B625" s="541"/>
      <c r="C625" s="542"/>
      <c r="D625" s="541"/>
      <c r="E625" s="543">
        <f>IF(B625&lt;&gt;0,IF(ABS(B625-D625)&gt;0.1,"KO","OK"),"")</f>
      </c>
    </row>
    <row r="626" spans="1:5" ht="12">
      <c r="A626" s="540"/>
      <c r="B626" s="541"/>
      <c r="C626" s="542"/>
      <c r="D626" s="541"/>
      <c r="E626" s="543">
        <f t="shared" si="9"/>
      </c>
    </row>
    <row r="627" spans="1:5" ht="12">
      <c r="A627" s="540"/>
      <c r="B627" s="541"/>
      <c r="C627" s="542"/>
      <c r="D627" s="541"/>
      <c r="E627" s="543">
        <f t="shared" si="9"/>
      </c>
    </row>
    <row r="628" spans="1:5" ht="12">
      <c r="A628" s="540"/>
      <c r="B628" s="541"/>
      <c r="C628" s="542"/>
      <c r="D628" s="541"/>
      <c r="E628" s="543">
        <f t="shared" si="9"/>
      </c>
    </row>
    <row r="629" spans="1:5" ht="12">
      <c r="A629" s="540"/>
      <c r="B629" s="541"/>
      <c r="C629" s="542"/>
      <c r="D629" s="541"/>
      <c r="E629" s="543">
        <f t="shared" si="9"/>
      </c>
    </row>
    <row r="630" spans="1:5" ht="12">
      <c r="A630" s="540"/>
      <c r="B630" s="541"/>
      <c r="C630" s="542"/>
      <c r="D630" s="541"/>
      <c r="E630" s="543">
        <f t="shared" si="9"/>
      </c>
    </row>
    <row r="631" spans="1:5" ht="12">
      <c r="A631" s="540"/>
      <c r="B631" s="541"/>
      <c r="C631" s="542"/>
      <c r="D631" s="541"/>
      <c r="E631" s="543">
        <f t="shared" si="9"/>
      </c>
    </row>
    <row r="632" spans="1:5" ht="12">
      <c r="A632" s="540"/>
      <c r="B632" s="541"/>
      <c r="C632" s="542"/>
      <c r="D632" s="541"/>
      <c r="E632" s="543">
        <f t="shared" si="9"/>
      </c>
    </row>
    <row r="633" spans="1:5" ht="12">
      <c r="A633" s="540"/>
      <c r="B633" s="541"/>
      <c r="C633" s="542"/>
      <c r="D633" s="541"/>
      <c r="E633" s="543">
        <f t="shared" si="9"/>
      </c>
    </row>
    <row r="634" spans="1:5" ht="12">
      <c r="A634" s="540"/>
      <c r="B634" s="541"/>
      <c r="C634" s="542"/>
      <c r="D634" s="541"/>
      <c r="E634" s="543">
        <f t="shared" si="9"/>
      </c>
    </row>
    <row r="635" spans="1:5" ht="12">
      <c r="A635" s="540"/>
      <c r="B635" s="541"/>
      <c r="C635" s="542"/>
      <c r="D635" s="541"/>
      <c r="E635" s="543">
        <f t="shared" si="9"/>
      </c>
    </row>
    <row r="636" spans="1:5" ht="12">
      <c r="A636" s="540"/>
      <c r="B636" s="541"/>
      <c r="C636" s="542"/>
      <c r="D636" s="541"/>
      <c r="E636" s="543">
        <f t="shared" si="9"/>
      </c>
    </row>
    <row r="637" spans="1:5" ht="12">
      <c r="A637" s="540"/>
      <c r="B637" s="541"/>
      <c r="C637" s="542"/>
      <c r="D637" s="541"/>
      <c r="E637" s="543">
        <f t="shared" si="9"/>
      </c>
    </row>
    <row r="638" spans="1:5" ht="12">
      <c r="A638" s="540"/>
      <c r="B638" s="541"/>
      <c r="C638" s="542"/>
      <c r="D638" s="541"/>
      <c r="E638" s="543">
        <f t="shared" si="9"/>
      </c>
    </row>
    <row r="639" spans="1:5" ht="12">
      <c r="A639" s="540"/>
      <c r="B639" s="541"/>
      <c r="C639" s="542"/>
      <c r="D639" s="541"/>
      <c r="E639" s="543">
        <f t="shared" si="9"/>
      </c>
    </row>
    <row r="640" spans="1:5" ht="12">
      <c r="A640" s="540"/>
      <c r="B640" s="541"/>
      <c r="C640" s="542"/>
      <c r="D640" s="541"/>
      <c r="E640" s="543">
        <f t="shared" si="9"/>
      </c>
    </row>
    <row r="641" spans="1:5" ht="12">
      <c r="A641" s="540"/>
      <c r="B641" s="541"/>
      <c r="C641" s="542"/>
      <c r="D641" s="541"/>
      <c r="E641" s="543">
        <f t="shared" si="9"/>
      </c>
    </row>
    <row r="642" spans="1:5" ht="12">
      <c r="A642" s="540"/>
      <c r="B642" s="541"/>
      <c r="C642" s="542"/>
      <c r="D642" s="541"/>
      <c r="E642" s="543">
        <f t="shared" si="9"/>
      </c>
    </row>
    <row r="643" spans="1:5" ht="12">
      <c r="A643" s="540"/>
      <c r="B643" s="541"/>
      <c r="C643" s="542"/>
      <c r="D643" s="541"/>
      <c r="E643" s="543">
        <f aca="true" t="shared" si="10" ref="E643:E650">IF(B643&lt;&gt;0,IF(ABS(B643-D643)&gt;0.1,"KO","OK"),"")</f>
      </c>
    </row>
    <row r="644" spans="1:5" ht="12">
      <c r="A644" s="540"/>
      <c r="B644" s="541"/>
      <c r="C644" s="542"/>
      <c r="D644" s="541"/>
      <c r="E644" s="543">
        <f t="shared" si="10"/>
      </c>
    </row>
    <row r="645" spans="1:5" ht="12">
      <c r="A645" s="540"/>
      <c r="B645" s="541"/>
      <c r="C645" s="542"/>
      <c r="D645" s="541"/>
      <c r="E645" s="543">
        <f t="shared" si="10"/>
      </c>
    </row>
    <row r="646" spans="1:5" ht="12">
      <c r="A646" s="540"/>
      <c r="B646" s="541"/>
      <c r="C646" s="542"/>
      <c r="D646" s="541"/>
      <c r="E646" s="543">
        <f t="shared" si="10"/>
      </c>
    </row>
    <row r="647" spans="1:5" ht="12">
      <c r="A647" s="540"/>
      <c r="B647" s="541"/>
      <c r="C647" s="542"/>
      <c r="D647" s="541"/>
      <c r="E647" s="543">
        <f t="shared" si="10"/>
      </c>
    </row>
    <row r="648" spans="1:5" ht="12">
      <c r="A648" s="540"/>
      <c r="B648" s="541"/>
      <c r="C648" s="542"/>
      <c r="D648" s="541"/>
      <c r="E648" s="543">
        <f t="shared" si="10"/>
      </c>
    </row>
    <row r="649" spans="1:5" ht="12">
      <c r="A649" s="540"/>
      <c r="B649" s="541"/>
      <c r="C649" s="542"/>
      <c r="D649" s="541"/>
      <c r="E649" s="543">
        <f t="shared" si="10"/>
      </c>
    </row>
    <row r="650" spans="1:5" ht="12">
      <c r="A650" s="540"/>
      <c r="B650" s="541"/>
      <c r="C650" s="542"/>
      <c r="D650" s="541"/>
      <c r="E650" s="543">
        <f t="shared" si="10"/>
      </c>
    </row>
  </sheetData>
  <sheetProtection/>
  <mergeCells count="2">
    <mergeCell ref="A1:B1"/>
    <mergeCell ref="C1:E1"/>
  </mergeCells>
  <conditionalFormatting sqref="E3:E650">
    <cfRule type="cellIs" priority="1" dxfId="2" operator="equal" stopIfTrue="1">
      <formula>"KO"</formula>
    </cfRule>
    <cfRule type="cellIs" priority="2" dxfId="3" operator="equal" stopIfTrue="1">
      <formula>"OK"</formula>
    </cfRule>
  </conditionalFormatting>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sheetPr codeName="Feuil2"/>
  <dimension ref="A1:N36"/>
  <sheetViews>
    <sheetView showGridLines="0" zoomScalePageLayoutView="0" workbookViewId="0" topLeftCell="B1">
      <selection activeCell="A1" sqref="A1"/>
    </sheetView>
  </sheetViews>
  <sheetFormatPr defaultColWidth="11.421875" defaultRowHeight="15"/>
  <cols>
    <col min="1" max="1" width="11.421875" style="41" hidden="1" customWidth="1"/>
    <col min="2" max="2" width="7.28125" style="54" customWidth="1"/>
    <col min="3" max="3" width="42.57421875" style="41" customWidth="1"/>
    <col min="4" max="4" width="36.57421875" style="41" customWidth="1"/>
    <col min="5" max="9" width="10.7109375" style="55" customWidth="1"/>
    <col min="10" max="10" width="10.7109375" style="41" customWidth="1"/>
    <col min="11" max="11" width="9.421875" style="41" customWidth="1"/>
    <col min="12" max="12" width="3.57421875" style="41" customWidth="1"/>
    <col min="13" max="13" width="11.28125" style="41" customWidth="1"/>
    <col min="14" max="14" width="11.28125" style="41" hidden="1" customWidth="1"/>
    <col min="15" max="15" width="11.28125" style="41" customWidth="1"/>
    <col min="16" max="16" width="0.5625" style="41" customWidth="1"/>
    <col min="17" max="16384" width="11.421875" style="41" customWidth="1"/>
  </cols>
  <sheetData>
    <row r="1" spans="1:12" ht="12">
      <c r="A1" s="332" t="s">
        <v>348</v>
      </c>
      <c r="B1" s="37"/>
      <c r="C1" s="38"/>
      <c r="D1" s="38"/>
      <c r="E1" s="39"/>
      <c r="F1" s="39"/>
      <c r="G1" s="39"/>
      <c r="H1" s="39"/>
      <c r="I1" s="39"/>
      <c r="J1" s="38"/>
      <c r="K1" s="38"/>
      <c r="L1" s="40"/>
    </row>
    <row r="2" spans="1:12" ht="38.25" customHeight="1">
      <c r="A2" s="316" t="s">
        <v>349</v>
      </c>
      <c r="B2" s="354"/>
      <c r="C2" s="495" t="s">
        <v>245</v>
      </c>
      <c r="D2" s="496"/>
      <c r="E2" s="496"/>
      <c r="F2" s="496"/>
      <c r="G2" s="496"/>
      <c r="H2" s="496"/>
      <c r="I2" s="496"/>
      <c r="J2" s="496"/>
      <c r="K2" s="496"/>
      <c r="L2" s="355"/>
    </row>
    <row r="3" spans="1:12" ht="12.75">
      <c r="A3" s="316">
        <v>421349200</v>
      </c>
      <c r="B3" s="354"/>
      <c r="C3" s="43"/>
      <c r="D3" s="43"/>
      <c r="E3" s="43"/>
      <c r="F3" s="43"/>
      <c r="G3" s="43"/>
      <c r="H3" s="43"/>
      <c r="I3" s="43"/>
      <c r="J3" s="43"/>
      <c r="K3" s="43"/>
      <c r="L3" s="355"/>
    </row>
    <row r="4" spans="1:12" ht="12">
      <c r="A4" s="316"/>
      <c r="B4" s="354"/>
      <c r="C4" s="356" t="s">
        <v>164</v>
      </c>
      <c r="D4" s="329"/>
      <c r="E4" s="44"/>
      <c r="F4" s="44"/>
      <c r="G4" s="44"/>
      <c r="H4" s="44"/>
      <c r="I4" s="44"/>
      <c r="J4" s="44"/>
      <c r="K4" s="44"/>
      <c r="L4" s="355"/>
    </row>
    <row r="5" spans="1:12" ht="12">
      <c r="A5" s="42" t="s">
        <v>188</v>
      </c>
      <c r="B5" s="354"/>
      <c r="C5" s="356"/>
      <c r="D5" s="45"/>
      <c r="E5" s="45"/>
      <c r="F5" s="45"/>
      <c r="G5" s="45"/>
      <c r="H5" s="45"/>
      <c r="I5" s="45"/>
      <c r="J5" s="45"/>
      <c r="K5" s="45"/>
      <c r="L5" s="355"/>
    </row>
    <row r="6" spans="1:12" ht="12.75">
      <c r="A6" s="42"/>
      <c r="B6" s="354"/>
      <c r="C6" s="357" t="s">
        <v>168</v>
      </c>
      <c r="D6" s="331" t="s">
        <v>187</v>
      </c>
      <c r="E6" s="45"/>
      <c r="F6" s="45"/>
      <c r="G6" s="45"/>
      <c r="H6" s="45"/>
      <c r="I6" s="45"/>
      <c r="J6" s="45"/>
      <c r="K6" s="45"/>
      <c r="L6" s="355"/>
    </row>
    <row r="7" spans="1:12" ht="12">
      <c r="A7" s="42"/>
      <c r="B7" s="354"/>
      <c r="C7" s="356"/>
      <c r="D7" s="45"/>
      <c r="E7" s="45"/>
      <c r="F7" s="45"/>
      <c r="G7" s="45"/>
      <c r="H7" s="45"/>
      <c r="I7" s="45"/>
      <c r="J7" s="45"/>
      <c r="K7" s="45"/>
      <c r="L7" s="355"/>
    </row>
    <row r="8" spans="1:12" ht="12">
      <c r="A8" s="42"/>
      <c r="B8" s="354"/>
      <c r="C8" s="357" t="s">
        <v>165</v>
      </c>
      <c r="D8" s="497"/>
      <c r="E8" s="497"/>
      <c r="F8" s="497"/>
      <c r="G8" s="497"/>
      <c r="H8" s="497"/>
      <c r="I8" s="497"/>
      <c r="J8" s="497"/>
      <c r="K8" s="497"/>
      <c r="L8" s="355"/>
    </row>
    <row r="9" spans="1:12" ht="12">
      <c r="A9" s="42"/>
      <c r="B9" s="354"/>
      <c r="C9" s="357"/>
      <c r="D9" s="44"/>
      <c r="E9" s="44"/>
      <c r="F9" s="44"/>
      <c r="G9" s="44"/>
      <c r="H9" s="44"/>
      <c r="I9" s="44"/>
      <c r="J9" s="44"/>
      <c r="K9" s="44"/>
      <c r="L9" s="355"/>
    </row>
    <row r="10" spans="1:12" ht="12">
      <c r="A10" s="42"/>
      <c r="B10" s="354"/>
      <c r="C10" s="357" t="s">
        <v>169</v>
      </c>
      <c r="D10" s="329"/>
      <c r="E10" s="44"/>
      <c r="F10" s="44"/>
      <c r="G10" s="44"/>
      <c r="H10" s="44"/>
      <c r="I10" s="44"/>
      <c r="J10" s="44"/>
      <c r="K10" s="44"/>
      <c r="L10" s="355"/>
    </row>
    <row r="11" spans="1:12" ht="12">
      <c r="A11" s="42"/>
      <c r="B11" s="354"/>
      <c r="C11" s="356"/>
      <c r="D11" s="44"/>
      <c r="E11" s="44"/>
      <c r="F11" s="44"/>
      <c r="G11" s="45"/>
      <c r="H11" s="45"/>
      <c r="I11" s="45"/>
      <c r="J11" s="44"/>
      <c r="K11" s="44"/>
      <c r="L11" s="355"/>
    </row>
    <row r="12" spans="1:12" ht="25.5" customHeight="1">
      <c r="A12" s="42"/>
      <c r="B12" s="354"/>
      <c r="C12" s="356" t="s">
        <v>170</v>
      </c>
      <c r="D12" s="497"/>
      <c r="E12" s="497"/>
      <c r="F12" s="497"/>
      <c r="G12" s="497"/>
      <c r="H12" s="497"/>
      <c r="I12" s="497"/>
      <c r="J12" s="497"/>
      <c r="K12" s="497"/>
      <c r="L12" s="355"/>
    </row>
    <row r="13" spans="1:12" ht="12">
      <c r="A13" s="42"/>
      <c r="B13" s="354"/>
      <c r="C13" s="356"/>
      <c r="D13" s="44"/>
      <c r="E13" s="45"/>
      <c r="F13" s="44"/>
      <c r="G13" s="44"/>
      <c r="H13" s="44"/>
      <c r="I13" s="44"/>
      <c r="J13" s="44"/>
      <c r="K13" s="44"/>
      <c r="L13" s="355"/>
    </row>
    <row r="14" spans="1:12" ht="12">
      <c r="A14" s="42"/>
      <c r="B14" s="354"/>
      <c r="C14" s="356" t="s">
        <v>166</v>
      </c>
      <c r="D14" s="330"/>
      <c r="E14" s="45"/>
      <c r="F14" s="44"/>
      <c r="G14" s="44"/>
      <c r="H14" s="44"/>
      <c r="I14" s="44"/>
      <c r="J14" s="44"/>
      <c r="K14" s="44"/>
      <c r="L14" s="355"/>
    </row>
    <row r="15" spans="1:12" ht="12">
      <c r="A15" s="42"/>
      <c r="B15" s="354"/>
      <c r="C15" s="356"/>
      <c r="D15" s="44"/>
      <c r="E15" s="45"/>
      <c r="F15" s="44"/>
      <c r="G15" s="44"/>
      <c r="H15" s="44"/>
      <c r="I15" s="44"/>
      <c r="J15" s="44"/>
      <c r="K15" s="44"/>
      <c r="L15" s="355"/>
    </row>
    <row r="16" spans="1:12" ht="12">
      <c r="A16" s="42"/>
      <c r="B16" s="354"/>
      <c r="C16" s="356" t="s">
        <v>167</v>
      </c>
      <c r="D16" s="330"/>
      <c r="E16" s="45"/>
      <c r="F16" s="44"/>
      <c r="G16" s="44"/>
      <c r="H16" s="44"/>
      <c r="I16" s="44"/>
      <c r="J16" s="44"/>
      <c r="K16" s="45"/>
      <c r="L16" s="355"/>
    </row>
    <row r="17" spans="1:12" ht="12">
      <c r="A17" s="42"/>
      <c r="B17" s="354"/>
      <c r="C17" s="356"/>
      <c r="D17" s="44"/>
      <c r="E17" s="45"/>
      <c r="F17" s="44"/>
      <c r="G17" s="44"/>
      <c r="H17" s="44"/>
      <c r="I17" s="44"/>
      <c r="J17" s="44"/>
      <c r="K17" s="45"/>
      <c r="L17" s="355"/>
    </row>
    <row r="18" spans="1:12" ht="12">
      <c r="A18" s="42"/>
      <c r="B18" s="354"/>
      <c r="C18" s="356" t="s">
        <v>171</v>
      </c>
      <c r="D18" s="391"/>
      <c r="E18" s="45"/>
      <c r="F18" s="44"/>
      <c r="G18" s="44"/>
      <c r="H18" s="44"/>
      <c r="I18" s="44"/>
      <c r="J18" s="44"/>
      <c r="K18" s="45"/>
      <c r="L18" s="355"/>
    </row>
    <row r="19" spans="1:12" ht="12">
      <c r="A19" s="42"/>
      <c r="B19" s="354"/>
      <c r="C19" s="356"/>
      <c r="D19" s="44"/>
      <c r="E19" s="45"/>
      <c r="F19" s="45"/>
      <c r="G19" s="45"/>
      <c r="H19" s="45"/>
      <c r="I19" s="45"/>
      <c r="J19" s="44"/>
      <c r="K19" s="45"/>
      <c r="L19" s="355"/>
    </row>
    <row r="20" spans="1:12" ht="24.75">
      <c r="A20" s="42"/>
      <c r="B20" s="354"/>
      <c r="C20" s="357" t="s">
        <v>172</v>
      </c>
      <c r="D20" s="391"/>
      <c r="E20" s="45"/>
      <c r="F20" s="45"/>
      <c r="G20" s="45"/>
      <c r="H20" s="45"/>
      <c r="I20" s="45"/>
      <c r="J20" s="44"/>
      <c r="K20" s="45"/>
      <c r="L20" s="355"/>
    </row>
    <row r="21" spans="1:12" ht="12">
      <c r="A21" s="42"/>
      <c r="B21" s="354"/>
      <c r="C21" s="357"/>
      <c r="D21" s="44"/>
      <c r="E21" s="45"/>
      <c r="F21" s="45"/>
      <c r="G21" s="45"/>
      <c r="H21" s="45"/>
      <c r="I21" s="45"/>
      <c r="J21" s="44"/>
      <c r="K21" s="45"/>
      <c r="L21" s="355"/>
    </row>
    <row r="22" spans="1:12" ht="24.75">
      <c r="A22" s="42"/>
      <c r="B22" s="354"/>
      <c r="C22" s="357" t="s">
        <v>173</v>
      </c>
      <c r="D22" s="315"/>
      <c r="E22" s="45"/>
      <c r="F22" s="45"/>
      <c r="G22" s="45"/>
      <c r="H22" s="45"/>
      <c r="I22" s="45"/>
      <c r="J22" s="44"/>
      <c r="K22" s="44"/>
      <c r="L22" s="355"/>
    </row>
    <row r="23" spans="1:12" ht="12">
      <c r="A23" s="42"/>
      <c r="B23" s="354"/>
      <c r="C23" s="357"/>
      <c r="D23" s="357"/>
      <c r="E23" s="357"/>
      <c r="F23" s="357"/>
      <c r="G23" s="357"/>
      <c r="H23" s="357"/>
      <c r="I23" s="357"/>
      <c r="J23" s="356"/>
      <c r="K23" s="356"/>
      <c r="L23" s="355"/>
    </row>
    <row r="24" spans="1:12" ht="12">
      <c r="A24" s="42"/>
      <c r="B24" s="354"/>
      <c r="C24" s="357"/>
      <c r="D24" s="356"/>
      <c r="E24" s="357"/>
      <c r="F24" s="357"/>
      <c r="G24" s="357"/>
      <c r="H24" s="357"/>
      <c r="I24" s="357"/>
      <c r="J24" s="356"/>
      <c r="K24" s="356"/>
      <c r="L24" s="355"/>
    </row>
    <row r="25" spans="1:12" ht="12.75">
      <c r="A25" s="42"/>
      <c r="B25" s="354"/>
      <c r="C25" s="358" t="s">
        <v>287</v>
      </c>
      <c r="D25" s="356"/>
      <c r="E25" s="357"/>
      <c r="F25" s="357"/>
      <c r="G25" s="357"/>
      <c r="H25" s="357"/>
      <c r="I25" s="357"/>
      <c r="J25" s="356"/>
      <c r="K25" s="356"/>
      <c r="L25" s="355"/>
    </row>
    <row r="26" spans="1:12" ht="13.5" thickBot="1">
      <c r="A26" s="42"/>
      <c r="B26" s="354"/>
      <c r="C26" s="356"/>
      <c r="D26" s="356"/>
      <c r="E26" s="357"/>
      <c r="F26" s="357"/>
      <c r="G26" s="357"/>
      <c r="H26" s="357"/>
      <c r="I26" s="357"/>
      <c r="J26" s="356"/>
      <c r="K26" s="356"/>
      <c r="L26" s="355"/>
    </row>
    <row r="27" spans="1:12" s="49" customFormat="1" ht="40.5" thickBot="1">
      <c r="A27" s="41"/>
      <c r="B27" s="46"/>
      <c r="C27" s="432" t="s">
        <v>288</v>
      </c>
      <c r="D27" s="433" t="s">
        <v>102</v>
      </c>
      <c r="E27" s="434" t="s">
        <v>212</v>
      </c>
      <c r="F27" s="434" t="s">
        <v>98</v>
      </c>
      <c r="G27" s="434" t="s">
        <v>99</v>
      </c>
      <c r="H27" s="434" t="s">
        <v>100</v>
      </c>
      <c r="I27" s="435" t="s">
        <v>101</v>
      </c>
      <c r="J27" s="436" t="s">
        <v>103</v>
      </c>
      <c r="K27" s="47"/>
      <c r="L27" s="48"/>
    </row>
    <row r="28" spans="2:14" ht="12.75">
      <c r="B28" s="354"/>
      <c r="C28" s="425"/>
      <c r="D28" s="426"/>
      <c r="E28" s="427" t="s">
        <v>187</v>
      </c>
      <c r="F28" s="428"/>
      <c r="G28" s="429"/>
      <c r="H28" s="430"/>
      <c r="I28" s="430"/>
      <c r="J28" s="431"/>
      <c r="K28" s="356"/>
      <c r="L28" s="355"/>
      <c r="N28" s="269">
        <f>+G28</f>
        <v>0</v>
      </c>
    </row>
    <row r="29" spans="2:14" ht="12.75">
      <c r="B29" s="354"/>
      <c r="C29" s="402"/>
      <c r="D29" s="403"/>
      <c r="E29" s="404"/>
      <c r="F29" s="405"/>
      <c r="G29" s="406"/>
      <c r="H29" s="407"/>
      <c r="I29" s="407"/>
      <c r="J29" s="408"/>
      <c r="K29" s="356"/>
      <c r="L29" s="355"/>
      <c r="N29" s="269"/>
    </row>
    <row r="30" spans="2:12" ht="13.5" thickBot="1">
      <c r="B30" s="354"/>
      <c r="C30" s="396"/>
      <c r="D30" s="397"/>
      <c r="E30" s="399"/>
      <c r="F30" s="400"/>
      <c r="G30" s="401"/>
      <c r="H30" s="398"/>
      <c r="I30" s="398"/>
      <c r="J30" s="409"/>
      <c r="K30" s="356"/>
      <c r="L30" s="355"/>
    </row>
    <row r="31" spans="2:12" ht="18.75" customHeight="1">
      <c r="B31" s="354"/>
      <c r="C31" s="356"/>
      <c r="D31" s="356"/>
      <c r="E31" s="357"/>
      <c r="F31" s="357"/>
      <c r="G31" s="357"/>
      <c r="H31" s="357"/>
      <c r="I31" s="357"/>
      <c r="J31" s="356"/>
      <c r="K31" s="356"/>
      <c r="L31" s="355"/>
    </row>
    <row r="32" spans="2:12" ht="12.75">
      <c r="B32" s="354"/>
      <c r="C32" s="356"/>
      <c r="D32" s="356"/>
      <c r="E32" s="357"/>
      <c r="F32" s="357"/>
      <c r="G32" s="357"/>
      <c r="H32" s="357"/>
      <c r="I32" s="357"/>
      <c r="J32" s="356"/>
      <c r="K32" s="356"/>
      <c r="L32" s="355"/>
    </row>
    <row r="33" spans="2:12" ht="12">
      <c r="B33" s="354"/>
      <c r="C33" s="356"/>
      <c r="D33" s="356"/>
      <c r="E33" s="357"/>
      <c r="F33" s="357"/>
      <c r="G33" s="357"/>
      <c r="H33" s="357"/>
      <c r="I33" s="357"/>
      <c r="J33" s="356"/>
      <c r="K33" s="356"/>
      <c r="L33" s="355"/>
    </row>
    <row r="34" spans="2:12" ht="39.75" customHeight="1">
      <c r="B34" s="354"/>
      <c r="C34" s="498" t="s">
        <v>146</v>
      </c>
      <c r="D34" s="499"/>
      <c r="E34" s="500"/>
      <c r="F34" s="501"/>
      <c r="G34" s="501"/>
      <c r="H34" s="501"/>
      <c r="I34" s="501"/>
      <c r="J34" s="502"/>
      <c r="K34" s="356"/>
      <c r="L34" s="355"/>
    </row>
    <row r="35" spans="2:12" ht="12.75">
      <c r="B35" s="354"/>
      <c r="C35" s="358"/>
      <c r="D35" s="356"/>
      <c r="E35" s="357"/>
      <c r="F35" s="357"/>
      <c r="G35" s="357"/>
      <c r="H35" s="357"/>
      <c r="I35" s="357"/>
      <c r="J35" s="356"/>
      <c r="K35" s="356"/>
      <c r="L35" s="355"/>
    </row>
    <row r="36" spans="2:12" ht="12.75" thickBot="1">
      <c r="B36" s="50"/>
      <c r="C36" s="51"/>
      <c r="D36" s="51"/>
      <c r="E36" s="52"/>
      <c r="F36" s="52"/>
      <c r="G36" s="52"/>
      <c r="H36" s="52"/>
      <c r="I36" s="52"/>
      <c r="J36" s="51"/>
      <c r="K36" s="51"/>
      <c r="L36" s="53"/>
    </row>
  </sheetData>
  <sheetProtection password="8694" sheet="1" objects="1" scenarios="1"/>
  <mergeCells count="5">
    <mergeCell ref="C2:K2"/>
    <mergeCell ref="D8:K8"/>
    <mergeCell ref="D12:K12"/>
    <mergeCell ref="C34:D34"/>
    <mergeCell ref="E34:J34"/>
  </mergeCells>
  <dataValidations count="7">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28:E30">
      <formula1>9</formula1>
    </dataValidation>
    <dataValidation showInputMessage="1" showErrorMessage="1" error="Veuillez sélectionner une catégorie dans la liste proposée." sqref="F30"/>
    <dataValidation type="list" showInputMessage="1" showErrorMessage="1" error="Veuillez sélectionner un statut dans la liste proposée." sqref="D10">
      <formula1>statut</formula1>
    </dataValidation>
    <dataValidation type="decimal" operator="greaterThanOrEqual" allowBlank="1" showInputMessage="1" showErrorMessage="1" error="Veuillez saisir un nombre." sqref="H28:J30">
      <formula1>0</formula1>
    </dataValidation>
    <dataValidation type="list" showInputMessage="1" showErrorMessage="1" error="Veuillez sélectionner une catégorie dans le liste proposée" sqref="F28:F29">
      <formula1>categorie</formula1>
    </dataValidation>
    <dataValidation type="list" allowBlank="1" showInputMessage="1" showErrorMessage="1" sqref="E34:J34">
      <formula1>Convention_collective</formula1>
    </dataValidation>
  </dataValidations>
  <printOptions/>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&amp;R&amp;"Arial,Normal"&amp;8&amp;F&amp;A</oddFooter>
  </headerFooter>
  <drawing r:id="rId1"/>
</worksheet>
</file>

<file path=xl/worksheets/sheet6.xml><?xml version="1.0" encoding="utf-8"?>
<worksheet xmlns="http://schemas.openxmlformats.org/spreadsheetml/2006/main" xmlns:r="http://schemas.openxmlformats.org/officeDocument/2006/relationships">
  <sheetPr codeName="Feuil11"/>
  <dimension ref="A1:K16"/>
  <sheetViews>
    <sheetView showGridLines="0" zoomScalePageLayoutView="0" workbookViewId="0" topLeftCell="A1">
      <selection activeCell="A1" sqref="A1"/>
    </sheetView>
  </sheetViews>
  <sheetFormatPr defaultColWidth="11.421875" defaultRowHeight="15"/>
  <cols>
    <col min="1" max="1" width="2.7109375" style="439" customWidth="1"/>
    <col min="2" max="2" width="12.140625" style="439" customWidth="1"/>
    <col min="3" max="3" width="42.57421875" style="439" customWidth="1"/>
    <col min="4" max="4" width="36.57421875" style="439" customWidth="1"/>
    <col min="5" max="5" width="12.421875" style="439" customWidth="1"/>
    <col min="6" max="9" width="10.7109375" style="439" customWidth="1"/>
    <col min="10" max="10" width="9.421875" style="439" customWidth="1"/>
    <col min="11" max="11" width="2.7109375" style="439" customWidth="1"/>
    <col min="12" max="16384" width="10.8515625" style="439" customWidth="1"/>
  </cols>
  <sheetData>
    <row r="1" spans="1:11" ht="14.25">
      <c r="A1" s="437"/>
      <c r="B1" s="437"/>
      <c r="C1" s="437"/>
      <c r="D1" s="437"/>
      <c r="E1" s="437"/>
      <c r="F1" s="437"/>
      <c r="G1" s="437"/>
      <c r="H1" s="437"/>
      <c r="I1" s="437"/>
      <c r="J1" s="437"/>
      <c r="K1" s="438"/>
    </row>
    <row r="2" spans="1:11" ht="27" customHeight="1">
      <c r="A2" s="437"/>
      <c r="B2" s="503" t="s">
        <v>265</v>
      </c>
      <c r="C2" s="503"/>
      <c r="D2" s="503"/>
      <c r="E2" s="503"/>
      <c r="F2" s="503"/>
      <c r="G2" s="503"/>
      <c r="H2" s="503"/>
      <c r="I2" s="503"/>
      <c r="J2" s="437"/>
      <c r="K2" s="438"/>
    </row>
    <row r="3" spans="1:11" ht="14.25">
      <c r="A3" s="437"/>
      <c r="B3" s="437"/>
      <c r="C3" s="437"/>
      <c r="D3" s="437"/>
      <c r="E3" s="437"/>
      <c r="F3" s="437"/>
      <c r="G3" s="437"/>
      <c r="H3" s="437"/>
      <c r="I3" s="437"/>
      <c r="J3" s="437"/>
      <c r="K3" s="438"/>
    </row>
    <row r="4" spans="1:11" ht="14.25">
      <c r="A4" s="437"/>
      <c r="B4" s="440" t="s">
        <v>266</v>
      </c>
      <c r="C4" s="440"/>
      <c r="D4" s="437"/>
      <c r="E4" s="437"/>
      <c r="F4" s="437"/>
      <c r="G4" s="437"/>
      <c r="H4" s="437"/>
      <c r="I4" s="437"/>
      <c r="J4" s="437"/>
      <c r="K4" s="438"/>
    </row>
    <row r="5" spans="1:11" ht="14.25">
      <c r="A5" s="437"/>
      <c r="B5" s="437"/>
      <c r="C5" s="437"/>
      <c r="D5" s="437"/>
      <c r="E5" s="437"/>
      <c r="F5" s="437"/>
      <c r="G5" s="437"/>
      <c r="H5" s="437"/>
      <c r="I5" s="437"/>
      <c r="J5" s="437"/>
      <c r="K5" s="438"/>
    </row>
    <row r="6" spans="1:11" ht="15.75" thickBot="1">
      <c r="A6" s="437"/>
      <c r="B6" s="437"/>
      <c r="C6" s="437"/>
      <c r="D6" s="437"/>
      <c r="E6" s="437"/>
      <c r="F6" s="437"/>
      <c r="G6" s="437"/>
      <c r="H6" s="437"/>
      <c r="I6" s="437"/>
      <c r="J6" s="437"/>
      <c r="K6" s="438"/>
    </row>
    <row r="7" spans="1:11" ht="40.5" thickBot="1">
      <c r="A7" s="437"/>
      <c r="B7" s="432" t="s">
        <v>289</v>
      </c>
      <c r="C7" s="433" t="s">
        <v>236</v>
      </c>
      <c r="D7" s="433" t="s">
        <v>267</v>
      </c>
      <c r="E7" s="434" t="s">
        <v>237</v>
      </c>
      <c r="F7" s="434" t="s">
        <v>98</v>
      </c>
      <c r="G7" s="434" t="s">
        <v>100</v>
      </c>
      <c r="H7" s="435" t="s">
        <v>101</v>
      </c>
      <c r="I7" s="436" t="s">
        <v>103</v>
      </c>
      <c r="J7" s="437"/>
      <c r="K7" s="438"/>
    </row>
    <row r="8" spans="1:11" ht="14.25">
      <c r="A8" s="437"/>
      <c r="B8" s="441"/>
      <c r="C8" s="442"/>
      <c r="D8" s="442"/>
      <c r="E8" s="443" t="s">
        <v>187</v>
      </c>
      <c r="F8" s="444"/>
      <c r="G8" s="430"/>
      <c r="H8" s="430"/>
      <c r="I8" s="445"/>
      <c r="J8" s="437"/>
      <c r="K8" s="438"/>
    </row>
    <row r="9" spans="1:11" ht="15" thickBot="1">
      <c r="A9" s="437"/>
      <c r="B9" s="396"/>
      <c r="C9" s="446"/>
      <c r="D9" s="446"/>
      <c r="E9" s="398"/>
      <c r="F9" s="399"/>
      <c r="G9" s="400"/>
      <c r="H9" s="401"/>
      <c r="I9" s="447"/>
      <c r="J9" s="437"/>
      <c r="K9" s="438"/>
    </row>
    <row r="10" spans="1:11" ht="15">
      <c r="A10" s="437"/>
      <c r="B10" s="437"/>
      <c r="C10" s="437"/>
      <c r="D10" s="437"/>
      <c r="E10" s="437"/>
      <c r="F10" s="437"/>
      <c r="G10" s="437"/>
      <c r="H10" s="437"/>
      <c r="I10" s="437"/>
      <c r="J10" s="437"/>
      <c r="K10" s="438"/>
    </row>
    <row r="11" spans="1:11" ht="15">
      <c r="A11" s="437"/>
      <c r="B11" s="437"/>
      <c r="C11" s="437"/>
      <c r="D11" s="437"/>
      <c r="E11" s="437"/>
      <c r="F11" s="437"/>
      <c r="G11" s="437"/>
      <c r="H11" s="437"/>
      <c r="I11" s="437"/>
      <c r="J11" s="437"/>
      <c r="K11" s="438"/>
    </row>
    <row r="12" spans="1:11" ht="14.25">
      <c r="A12" s="437"/>
      <c r="B12" s="470" t="s">
        <v>290</v>
      </c>
      <c r="C12" s="437"/>
      <c r="D12" s="437"/>
      <c r="E12" s="437"/>
      <c r="F12" s="437"/>
      <c r="G12" s="437"/>
      <c r="H12" s="437"/>
      <c r="I12" s="437"/>
      <c r="J12" s="437"/>
      <c r="K12" s="438"/>
    </row>
    <row r="13" spans="1:11" ht="14.25">
      <c r="A13" s="437"/>
      <c r="B13" s="470" t="s">
        <v>226</v>
      </c>
      <c r="C13" s="437"/>
      <c r="D13" s="437"/>
      <c r="E13" s="437"/>
      <c r="F13" s="437"/>
      <c r="G13" s="437"/>
      <c r="H13" s="437"/>
      <c r="I13" s="437"/>
      <c r="J13" s="437"/>
      <c r="K13" s="438"/>
    </row>
    <row r="14" spans="1:11" ht="14.25">
      <c r="A14" s="437"/>
      <c r="B14" s="470" t="s">
        <v>302</v>
      </c>
      <c r="C14" s="437"/>
      <c r="D14" s="437"/>
      <c r="E14" s="437"/>
      <c r="F14" s="437"/>
      <c r="G14" s="437"/>
      <c r="H14" s="437"/>
      <c r="I14" s="437"/>
      <c r="J14" s="437"/>
      <c r="K14" s="438"/>
    </row>
    <row r="15" spans="1:11" ht="14.25">
      <c r="A15" s="437"/>
      <c r="B15" s="470" t="s">
        <v>295</v>
      </c>
      <c r="C15" s="437"/>
      <c r="D15" s="437"/>
      <c r="E15" s="437"/>
      <c r="F15" s="437"/>
      <c r="G15" s="437"/>
      <c r="H15" s="437"/>
      <c r="I15" s="437"/>
      <c r="J15" s="437"/>
      <c r="K15" s="438"/>
    </row>
    <row r="16" spans="1:11" ht="15" thickBot="1">
      <c r="A16" s="448"/>
      <c r="B16" s="448"/>
      <c r="C16" s="448"/>
      <c r="D16" s="448"/>
      <c r="E16" s="448"/>
      <c r="F16" s="448"/>
      <c r="G16" s="448"/>
      <c r="H16" s="448"/>
      <c r="I16" s="448"/>
      <c r="J16" s="448"/>
      <c r="K16" s="449"/>
    </row>
  </sheetData>
  <sheetProtection password="8694" sheet="1" objects="1" scenarios="1"/>
  <mergeCells count="1">
    <mergeCell ref="B2:I2"/>
  </mergeCells>
  <dataValidations count="5">
    <dataValidation type="decimal" operator="greaterThanOrEqual" allowBlank="1" showInputMessage="1" showErrorMessage="1" error="Veuillez saisir un nombre." sqref="I8:I9 E9">
      <formula1>0</formula1>
    </dataValidation>
    <dataValidation type="textLength" operator="equal" allowBlank="1" showInputMessage="1" showErrorMessage="1" error="Veuillez saisir un n° finess de 9 caractères (sans espace, tiret, ...)" sqref="F9 E8">
      <formula1>9</formula1>
    </dataValidation>
    <dataValidation showInputMessage="1" showErrorMessage="1" error="Veuillez sélectionner une catégorie dans la liste proposée." sqref="G8:G9"/>
    <dataValidation type="list" operator="equal" showInputMessage="1" showErrorMessage="1" error="Veuillez sélectionnerr une catégorie dans la liste proposée" sqref="F8">
      <formula1>categorie_Id_CRP_SF</formula1>
    </dataValidation>
    <dataValidation type="textLength" operator="lessThanOrEqual" allowBlank="1" showInputMessage="1" showErrorMessage="1" error="Veuillez saisir un identifiant de 6 caractères (sans espace, tiret, ...)" sqref="B8">
      <formula1>6</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Feuil1"/>
  <dimension ref="A1:E14"/>
  <sheetViews>
    <sheetView zoomScalePageLayoutView="0" workbookViewId="0" topLeftCell="A1">
      <selection activeCell="A1" sqref="A1"/>
    </sheetView>
  </sheetViews>
  <sheetFormatPr defaultColWidth="10.8515625" defaultRowHeight="15"/>
  <cols>
    <col min="1" max="1" width="18.7109375" style="393" bestFit="1" customWidth="1"/>
    <col min="2" max="2" width="10.8515625" style="393" customWidth="1"/>
    <col min="3" max="3" width="10.8515625" style="0" customWidth="1"/>
    <col min="4" max="5" width="10.8515625" style="393" customWidth="1"/>
    <col min="6" max="6" width="10.8515625" style="0" customWidth="1"/>
    <col min="7" max="16384" width="10.8515625" style="393" customWidth="1"/>
  </cols>
  <sheetData>
    <row r="1" spans="1:5" ht="14.25">
      <c r="A1" s="296" t="s">
        <v>181</v>
      </c>
      <c r="B1" s="393" t="s">
        <v>182</v>
      </c>
      <c r="C1" s="270" t="s">
        <v>213</v>
      </c>
      <c r="E1" s="393" t="s">
        <v>257</v>
      </c>
    </row>
    <row r="2" spans="1:3" ht="14.25">
      <c r="A2" s="296"/>
      <c r="C2" s="270"/>
    </row>
    <row r="3" spans="1:5" ht="14.25">
      <c r="A3" s="54" t="s">
        <v>221</v>
      </c>
      <c r="B3" s="393" t="s">
        <v>185</v>
      </c>
      <c r="C3" s="270" t="s">
        <v>268</v>
      </c>
      <c r="E3" s="393" t="s">
        <v>259</v>
      </c>
    </row>
    <row r="4" spans="1:5" ht="14.25">
      <c r="A4" s="54" t="s">
        <v>186</v>
      </c>
      <c r="B4" s="393" t="s">
        <v>220</v>
      </c>
      <c r="C4" s="270" t="s">
        <v>269</v>
      </c>
      <c r="E4" s="393" t="s">
        <v>258</v>
      </c>
    </row>
    <row r="5" spans="1:3" ht="14.25">
      <c r="A5" s="54"/>
      <c r="C5" s="270" t="s">
        <v>270</v>
      </c>
    </row>
    <row r="6" spans="1:3" ht="14.25">
      <c r="A6" s="54"/>
      <c r="C6" s="270" t="s">
        <v>271</v>
      </c>
    </row>
    <row r="7" spans="1:3" ht="14.25">
      <c r="A7" s="296"/>
      <c r="C7" t="s">
        <v>272</v>
      </c>
    </row>
    <row r="8" spans="1:3" ht="14.25">
      <c r="A8" s="296"/>
      <c r="C8" t="s">
        <v>273</v>
      </c>
    </row>
    <row r="9" spans="1:3" ht="14.25">
      <c r="A9" s="296"/>
      <c r="C9" t="s">
        <v>274</v>
      </c>
    </row>
    <row r="10" spans="1:3" ht="14.25">
      <c r="A10" s="296"/>
      <c r="C10" t="s">
        <v>275</v>
      </c>
    </row>
    <row r="11" ht="14.25">
      <c r="C11" t="s">
        <v>276</v>
      </c>
    </row>
    <row r="12" ht="14.25">
      <c r="C12" t="s">
        <v>277</v>
      </c>
    </row>
    <row r="13" ht="14.25">
      <c r="C13" t="s">
        <v>278</v>
      </c>
    </row>
    <row r="14" ht="14.25">
      <c r="C14" t="s">
        <v>279</v>
      </c>
    </row>
  </sheetData>
  <sheetProtection password="8694" sheet="1" objects="1" scenarios="1"/>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Feuil3"/>
  <dimension ref="A1:E16"/>
  <sheetViews>
    <sheetView zoomScalePageLayoutView="0" workbookViewId="0" topLeftCell="A1">
      <selection activeCell="A1" sqref="A1"/>
    </sheetView>
  </sheetViews>
  <sheetFormatPr defaultColWidth="11.421875" defaultRowHeight="15"/>
  <cols>
    <col min="1" max="1" width="61.8515625" style="1" bestFit="1" customWidth="1"/>
    <col min="2" max="2" width="20.28125" style="1" bestFit="1" customWidth="1"/>
    <col min="3" max="3" width="17.421875" style="17" customWidth="1"/>
    <col min="4" max="16384" width="11.421875" style="1" customWidth="1"/>
  </cols>
  <sheetData>
    <row r="1" ht="12.75">
      <c r="A1" s="3" t="s">
        <v>143</v>
      </c>
    </row>
    <row r="2" ht="12.75" thickBot="1"/>
    <row r="3" spans="1:3" ht="12">
      <c r="A3" s="4" t="s">
        <v>116</v>
      </c>
      <c r="B3" s="5" t="s">
        <v>117</v>
      </c>
      <c r="C3" s="6" t="s">
        <v>118</v>
      </c>
    </row>
    <row r="4" spans="1:3" ht="12.75">
      <c r="A4" s="7" t="s">
        <v>114</v>
      </c>
      <c r="B4" s="19"/>
      <c r="C4" s="8"/>
    </row>
    <row r="5" spans="1:3" ht="12">
      <c r="A5" s="9" t="s">
        <v>291</v>
      </c>
      <c r="B5" s="19" t="s">
        <v>97</v>
      </c>
      <c r="C5" s="8" t="s">
        <v>113</v>
      </c>
    </row>
    <row r="6" spans="1:3" ht="12">
      <c r="A6" s="9" t="s">
        <v>292</v>
      </c>
      <c r="B6" s="19" t="s">
        <v>110</v>
      </c>
      <c r="C6" s="8" t="s">
        <v>113</v>
      </c>
    </row>
    <row r="7" spans="1:3" ht="12">
      <c r="A7" s="9" t="s">
        <v>293</v>
      </c>
      <c r="B7" s="19" t="s">
        <v>111</v>
      </c>
      <c r="C7" s="8" t="s">
        <v>113</v>
      </c>
    </row>
    <row r="8" spans="1:3" ht="12">
      <c r="A8" s="9" t="s">
        <v>294</v>
      </c>
      <c r="B8" s="19" t="s">
        <v>112</v>
      </c>
      <c r="C8" s="8" t="s">
        <v>113</v>
      </c>
    </row>
    <row r="9" spans="1:3" ht="12">
      <c r="A9" s="9"/>
      <c r="B9" s="19"/>
      <c r="C9" s="8"/>
    </row>
    <row r="10" spans="1:3" ht="12.75">
      <c r="A10" s="10" t="s">
        <v>133</v>
      </c>
      <c r="B10" s="20" t="s">
        <v>134</v>
      </c>
      <c r="C10" s="11" t="s">
        <v>113</v>
      </c>
    </row>
    <row r="11" spans="1:3" ht="12.75">
      <c r="A11" s="12"/>
      <c r="B11" s="21"/>
      <c r="C11" s="13"/>
    </row>
    <row r="12" spans="1:3" ht="12.75">
      <c r="A12" s="10" t="s">
        <v>301</v>
      </c>
      <c r="B12" s="20" t="s">
        <v>135</v>
      </c>
      <c r="C12" s="11" t="s">
        <v>113</v>
      </c>
    </row>
    <row r="13" spans="1:3" ht="12.75">
      <c r="A13" s="12"/>
      <c r="B13" s="21"/>
      <c r="C13" s="13"/>
    </row>
    <row r="14" spans="1:3" ht="25.5">
      <c r="A14" s="35" t="s">
        <v>145</v>
      </c>
      <c r="B14" s="20" t="s">
        <v>119</v>
      </c>
      <c r="C14" s="11" t="s">
        <v>115</v>
      </c>
    </row>
    <row r="15" spans="1:5" ht="13.5" thickBot="1">
      <c r="A15" s="14"/>
      <c r="B15" s="22"/>
      <c r="C15" s="15"/>
      <c r="E15" s="23"/>
    </row>
    <row r="16" spans="2:3" s="2" customFormat="1" ht="12">
      <c r="B16" s="18"/>
      <c r="C16" s="16"/>
    </row>
  </sheetData>
  <sheetProtection/>
  <printOptions horizontalCentered="1" verticalCentered="1"/>
  <pageMargins left="0.1968503937007874" right="0.1968503937007874" top="0.7480314960629921" bottom="0.7480314960629921" header="0.31496062992125984" footer="0.31496062992125984"/>
  <pageSetup horizontalDpi="600" verticalDpi="600" orientation="portrait" paperSize="9" r:id="rId1"/>
  <headerFooter>
    <oddFooter>&amp;R&amp;"Arial,Normal"&amp;8&amp;F / &amp;A</oddFooter>
  </headerFooter>
</worksheet>
</file>

<file path=xl/worksheets/sheet9.xml><?xml version="1.0" encoding="utf-8"?>
<worksheet xmlns="http://schemas.openxmlformats.org/spreadsheetml/2006/main" xmlns:r="http://schemas.openxmlformats.org/officeDocument/2006/relationships">
  <sheetPr codeName="Feuil4"/>
  <dimension ref="A1:G173"/>
  <sheetViews>
    <sheetView showGridLines="0" zoomScalePageLayoutView="0" workbookViewId="0" topLeftCell="A1">
      <selection activeCell="D11" sqref="D11"/>
    </sheetView>
  </sheetViews>
  <sheetFormatPr defaultColWidth="11.421875" defaultRowHeight="15"/>
  <cols>
    <col min="1" max="1" width="2.7109375" style="197" customWidth="1"/>
    <col min="2" max="2" width="6.28125" style="352" customWidth="1"/>
    <col min="3" max="3" width="70.28125" style="353" customWidth="1"/>
    <col min="4" max="6" width="20.7109375" style="197" customWidth="1"/>
    <col min="7" max="7" width="2.7109375" style="197" customWidth="1"/>
    <col min="8" max="241" width="11.421875" style="197" customWidth="1"/>
    <col min="242" max="242" width="12.57421875" style="197" customWidth="1"/>
    <col min="243" max="243" width="1.1484375" style="197" customWidth="1"/>
    <col min="244" max="244" width="95.421875" style="197" customWidth="1"/>
    <col min="245" max="251" width="12.57421875" style="197" customWidth="1"/>
    <col min="252" max="16384" width="11.421875" style="197" customWidth="1"/>
  </cols>
  <sheetData>
    <row r="1" spans="1:7" ht="12">
      <c r="A1" s="56"/>
      <c r="B1" s="57"/>
      <c r="C1" s="58"/>
      <c r="D1" s="59"/>
      <c r="E1" s="59"/>
      <c r="F1" s="59"/>
      <c r="G1" s="60"/>
    </row>
    <row r="2" spans="1:7" ht="25.5" customHeight="1">
      <c r="A2" s="359"/>
      <c r="B2" s="506" t="s">
        <v>174</v>
      </c>
      <c r="C2" s="506"/>
      <c r="D2" s="507"/>
      <c r="E2" s="507"/>
      <c r="F2" s="507"/>
      <c r="G2" s="61"/>
    </row>
    <row r="3" spans="1:7" ht="25.5" customHeight="1">
      <c r="A3" s="359"/>
      <c r="B3" s="506" t="s">
        <v>175</v>
      </c>
      <c r="C3" s="506"/>
      <c r="D3" s="508"/>
      <c r="E3" s="508"/>
      <c r="F3" s="508"/>
      <c r="G3" s="61"/>
    </row>
    <row r="4" spans="1:7" ht="12">
      <c r="A4" s="359"/>
      <c r="B4" s="62"/>
      <c r="C4" s="62"/>
      <c r="D4" s="62"/>
      <c r="E4" s="62"/>
      <c r="F4" s="62"/>
      <c r="G4" s="61"/>
    </row>
    <row r="5" spans="1:7" ht="12.75">
      <c r="A5" s="359"/>
      <c r="B5" s="63"/>
      <c r="C5" s="64"/>
      <c r="D5" s="65"/>
      <c r="E5" s="65"/>
      <c r="F5" s="65"/>
      <c r="G5" s="61"/>
    </row>
    <row r="6" spans="1:7" s="333" customFormat="1" ht="38.25" customHeight="1">
      <c r="A6" s="66"/>
      <c r="B6" s="504" t="s">
        <v>246</v>
      </c>
      <c r="C6" s="504"/>
      <c r="D6" s="504"/>
      <c r="E6" s="504"/>
      <c r="F6" s="504"/>
      <c r="G6" s="67"/>
    </row>
    <row r="7" spans="1:7" ht="18.75" customHeight="1">
      <c r="A7" s="359"/>
      <c r="B7" s="63"/>
      <c r="C7" s="68" t="s">
        <v>189</v>
      </c>
      <c r="D7" s="65"/>
      <c r="E7" s="65"/>
      <c r="F7" s="65"/>
      <c r="G7" s="61"/>
    </row>
    <row r="8" spans="1:7" s="334" customFormat="1" ht="12.75">
      <c r="A8" s="69"/>
      <c r="B8" s="70"/>
      <c r="C8" s="71"/>
      <c r="D8" s="72" t="s">
        <v>0</v>
      </c>
      <c r="E8" s="72" t="s">
        <v>150</v>
      </c>
      <c r="F8" s="73" t="s">
        <v>147</v>
      </c>
      <c r="G8" s="74"/>
    </row>
    <row r="9" spans="1:7" s="334" customFormat="1" ht="25.5">
      <c r="A9" s="69"/>
      <c r="B9" s="75"/>
      <c r="C9" s="76" t="s">
        <v>176</v>
      </c>
      <c r="D9" s="77" t="s">
        <v>156</v>
      </c>
      <c r="E9" s="77" t="s">
        <v>156</v>
      </c>
      <c r="F9" s="77" t="s">
        <v>156</v>
      </c>
      <c r="G9" s="74"/>
    </row>
    <row r="10" spans="1:7" s="335" customFormat="1" ht="12.75">
      <c r="A10" s="78"/>
      <c r="B10" s="79" t="s">
        <v>2</v>
      </c>
      <c r="C10" s="80"/>
      <c r="D10" s="81"/>
      <c r="E10" s="81"/>
      <c r="F10" s="81"/>
      <c r="G10" s="82"/>
    </row>
    <row r="11" spans="1:7" s="336" customFormat="1" ht="12">
      <c r="A11" s="83"/>
      <c r="B11" s="84">
        <v>60</v>
      </c>
      <c r="C11" s="85" t="s">
        <v>93</v>
      </c>
      <c r="D11" s="317"/>
      <c r="E11" s="317"/>
      <c r="F11" s="317"/>
      <c r="G11" s="86"/>
    </row>
    <row r="12" spans="1:7" s="336" customFormat="1" ht="12">
      <c r="A12" s="83"/>
      <c r="B12" s="84">
        <v>709</v>
      </c>
      <c r="C12" s="85" t="s">
        <v>4</v>
      </c>
      <c r="D12" s="317"/>
      <c r="E12" s="317"/>
      <c r="F12" s="317"/>
      <c r="G12" s="86"/>
    </row>
    <row r="13" spans="1:7" s="336" customFormat="1" ht="12">
      <c r="A13" s="83"/>
      <c r="B13" s="84">
        <v>713</v>
      </c>
      <c r="C13" s="85" t="s">
        <v>5</v>
      </c>
      <c r="D13" s="317"/>
      <c r="E13" s="317"/>
      <c r="F13" s="317"/>
      <c r="G13" s="86"/>
    </row>
    <row r="14" spans="1:7" s="336" customFormat="1" ht="12">
      <c r="A14" s="83"/>
      <c r="B14" s="84"/>
      <c r="C14" s="87"/>
      <c r="D14" s="88"/>
      <c r="E14" s="88"/>
      <c r="F14" s="88"/>
      <c r="G14" s="86"/>
    </row>
    <row r="15" spans="1:7" s="337" customFormat="1" ht="12.75">
      <c r="A15" s="83"/>
      <c r="B15" s="79" t="s">
        <v>6</v>
      </c>
      <c r="C15" s="87"/>
      <c r="D15" s="88"/>
      <c r="E15" s="88"/>
      <c r="F15" s="88"/>
      <c r="G15" s="86"/>
    </row>
    <row r="16" spans="1:7" s="338" customFormat="1" ht="12">
      <c r="A16" s="89"/>
      <c r="B16" s="84">
        <v>6111</v>
      </c>
      <c r="C16" s="85" t="s">
        <v>247</v>
      </c>
      <c r="D16" s="317"/>
      <c r="E16" s="317"/>
      <c r="F16" s="317"/>
      <c r="G16" s="90"/>
    </row>
    <row r="17" spans="1:7" s="339" customFormat="1" ht="12">
      <c r="A17" s="89"/>
      <c r="B17" s="84">
        <v>6112</v>
      </c>
      <c r="C17" s="85" t="s">
        <v>248</v>
      </c>
      <c r="D17" s="317"/>
      <c r="E17" s="317"/>
      <c r="F17" s="317"/>
      <c r="G17" s="90"/>
    </row>
    <row r="18" spans="1:7" s="339" customFormat="1" ht="12">
      <c r="A18" s="89"/>
      <c r="B18" s="84">
        <v>6118</v>
      </c>
      <c r="C18" s="85" t="s">
        <v>249</v>
      </c>
      <c r="D18" s="317"/>
      <c r="E18" s="317"/>
      <c r="F18" s="317"/>
      <c r="G18" s="90"/>
    </row>
    <row r="19" spans="1:7" s="337" customFormat="1" ht="12.75">
      <c r="A19" s="83"/>
      <c r="B19" s="91" t="s">
        <v>3</v>
      </c>
      <c r="C19" s="87" t="s">
        <v>3</v>
      </c>
      <c r="D19" s="88"/>
      <c r="E19" s="88"/>
      <c r="F19" s="88"/>
      <c r="G19" s="86"/>
    </row>
    <row r="20" spans="1:7" s="340" customFormat="1" ht="12.75">
      <c r="A20" s="92"/>
      <c r="B20" s="93" t="s">
        <v>10</v>
      </c>
      <c r="C20" s="94"/>
      <c r="D20" s="95"/>
      <c r="E20" s="95"/>
      <c r="F20" s="95"/>
      <c r="G20" s="96"/>
    </row>
    <row r="21" spans="1:7" s="341" customFormat="1" ht="12">
      <c r="A21" s="92"/>
      <c r="B21" s="97">
        <v>624</v>
      </c>
      <c r="C21" s="98" t="s">
        <v>94</v>
      </c>
      <c r="D21" s="320"/>
      <c r="E21" s="320"/>
      <c r="F21" s="320"/>
      <c r="G21" s="96"/>
    </row>
    <row r="22" spans="1:7" s="341" customFormat="1" ht="12">
      <c r="A22" s="92"/>
      <c r="B22" s="97">
        <v>625</v>
      </c>
      <c r="C22" s="98" t="s">
        <v>11</v>
      </c>
      <c r="D22" s="320"/>
      <c r="E22" s="320"/>
      <c r="F22" s="320"/>
      <c r="G22" s="96"/>
    </row>
    <row r="23" spans="1:7" s="341" customFormat="1" ht="12">
      <c r="A23" s="92"/>
      <c r="B23" s="97">
        <v>626</v>
      </c>
      <c r="C23" s="98" t="s">
        <v>12</v>
      </c>
      <c r="D23" s="320"/>
      <c r="E23" s="320"/>
      <c r="F23" s="320"/>
      <c r="G23" s="96"/>
    </row>
    <row r="24" spans="1:7" s="341" customFormat="1" ht="12">
      <c r="A24" s="92"/>
      <c r="B24" s="97">
        <v>628</v>
      </c>
      <c r="C24" s="98" t="s">
        <v>30</v>
      </c>
      <c r="D24" s="320"/>
      <c r="E24" s="320"/>
      <c r="F24" s="320"/>
      <c r="G24" s="96"/>
    </row>
    <row r="25" spans="1:7" s="341" customFormat="1" ht="12.75">
      <c r="A25" s="92"/>
      <c r="B25" s="97">
        <v>6281</v>
      </c>
      <c r="C25" s="99" t="s">
        <v>106</v>
      </c>
      <c r="D25" s="321"/>
      <c r="E25" s="321"/>
      <c r="F25" s="321"/>
      <c r="G25" s="96"/>
    </row>
    <row r="26" spans="1:7" s="341" customFormat="1" ht="12.75">
      <c r="A26" s="92"/>
      <c r="B26" s="97">
        <v>6282</v>
      </c>
      <c r="C26" s="99" t="s">
        <v>107</v>
      </c>
      <c r="D26" s="321"/>
      <c r="E26" s="321"/>
      <c r="F26" s="321"/>
      <c r="G26" s="96"/>
    </row>
    <row r="27" spans="1:7" s="341" customFormat="1" ht="12.75">
      <c r="A27" s="92"/>
      <c r="B27" s="97">
        <v>6283</v>
      </c>
      <c r="C27" s="99" t="s">
        <v>104</v>
      </c>
      <c r="D27" s="321"/>
      <c r="E27" s="321"/>
      <c r="F27" s="321"/>
      <c r="G27" s="96"/>
    </row>
    <row r="28" spans="1:7" s="341" customFormat="1" ht="12.75">
      <c r="A28" s="92"/>
      <c r="B28" s="97">
        <v>6284</v>
      </c>
      <c r="C28" s="99" t="s">
        <v>105</v>
      </c>
      <c r="D28" s="321"/>
      <c r="E28" s="321"/>
      <c r="F28" s="321"/>
      <c r="G28" s="96"/>
    </row>
    <row r="29" spans="1:7" s="333" customFormat="1" ht="13.5" thickBot="1">
      <c r="A29" s="66"/>
      <c r="B29" s="100"/>
      <c r="C29" s="101"/>
      <c r="D29" s="102"/>
      <c r="E29" s="102"/>
      <c r="F29" s="102"/>
      <c r="G29" s="103"/>
    </row>
    <row r="30" spans="1:7" s="341" customFormat="1" ht="13.5" thickBot="1" thickTop="1">
      <c r="A30" s="92"/>
      <c r="B30" s="104"/>
      <c r="C30" s="105" t="s">
        <v>13</v>
      </c>
      <c r="D30" s="106">
        <f>SUM(D11:D13,D16:D18,D21:D24)</f>
        <v>0</v>
      </c>
      <c r="E30" s="107">
        <f>SUM(E11:E13,E16:E18,E21:E24)</f>
        <v>0</v>
      </c>
      <c r="F30" s="108">
        <f>SUM(F11:F13,F16:F18,F21:F24)</f>
        <v>0</v>
      </c>
      <c r="G30" s="96"/>
    </row>
    <row r="31" spans="1:7" s="341" customFormat="1" ht="13.5" thickTop="1">
      <c r="A31" s="92"/>
      <c r="B31" s="104"/>
      <c r="C31" s="109"/>
      <c r="D31" s="110"/>
      <c r="E31" s="110"/>
      <c r="F31" s="110"/>
      <c r="G31" s="111"/>
    </row>
    <row r="32" spans="1:7" s="342" customFormat="1" ht="12.75">
      <c r="A32" s="112"/>
      <c r="B32" s="113"/>
      <c r="C32" s="422" t="s">
        <v>263</v>
      </c>
      <c r="D32" s="72" t="s">
        <v>0</v>
      </c>
      <c r="E32" s="72" t="s">
        <v>150</v>
      </c>
      <c r="F32" s="73" t="s">
        <v>147</v>
      </c>
      <c r="G32" s="114"/>
    </row>
    <row r="33" spans="1:7" s="343" customFormat="1" ht="25.5">
      <c r="A33" s="112"/>
      <c r="B33" s="115"/>
      <c r="C33" s="116"/>
      <c r="D33" s="77" t="s">
        <v>156</v>
      </c>
      <c r="E33" s="77" t="s">
        <v>156</v>
      </c>
      <c r="F33" s="77" t="s">
        <v>156</v>
      </c>
      <c r="G33" s="114"/>
    </row>
    <row r="34" spans="1:7" s="333" customFormat="1" ht="12.75">
      <c r="A34" s="66"/>
      <c r="B34" s="117"/>
      <c r="C34" s="118"/>
      <c r="D34" s="119"/>
      <c r="E34" s="119"/>
      <c r="F34" s="119"/>
      <c r="G34" s="67"/>
    </row>
    <row r="35" spans="1:7" s="333" customFormat="1" ht="12">
      <c r="A35" s="66"/>
      <c r="B35" s="117">
        <v>621</v>
      </c>
      <c r="C35" s="120" t="s">
        <v>14</v>
      </c>
      <c r="D35" s="319"/>
      <c r="E35" s="319"/>
      <c r="F35" s="319"/>
      <c r="G35" s="103"/>
    </row>
    <row r="36" spans="1:7" s="333" customFormat="1" ht="12">
      <c r="A36" s="66"/>
      <c r="B36" s="117">
        <v>622</v>
      </c>
      <c r="C36" s="120" t="s">
        <v>15</v>
      </c>
      <c r="D36" s="319"/>
      <c r="E36" s="319"/>
      <c r="F36" s="319"/>
      <c r="G36" s="103"/>
    </row>
    <row r="37" spans="1:7" s="333" customFormat="1" ht="24.75">
      <c r="A37" s="66"/>
      <c r="B37" s="117">
        <v>631</v>
      </c>
      <c r="C37" s="120" t="s">
        <v>16</v>
      </c>
      <c r="D37" s="319"/>
      <c r="E37" s="319"/>
      <c r="F37" s="319"/>
      <c r="G37" s="103"/>
    </row>
    <row r="38" spans="1:7" s="333" customFormat="1" ht="12">
      <c r="A38" s="66"/>
      <c r="B38" s="117">
        <v>633</v>
      </c>
      <c r="C38" s="120" t="s">
        <v>17</v>
      </c>
      <c r="D38" s="319"/>
      <c r="E38" s="319"/>
      <c r="F38" s="319"/>
      <c r="G38" s="103"/>
    </row>
    <row r="39" spans="1:7" s="333" customFormat="1" ht="12">
      <c r="A39" s="66"/>
      <c r="B39" s="117">
        <v>641</v>
      </c>
      <c r="C39" s="120" t="s">
        <v>18</v>
      </c>
      <c r="D39" s="319"/>
      <c r="E39" s="319"/>
      <c r="F39" s="319"/>
      <c r="G39" s="103"/>
    </row>
    <row r="40" spans="1:7" s="333" customFormat="1" ht="12">
      <c r="A40" s="66"/>
      <c r="B40" s="117">
        <v>642</v>
      </c>
      <c r="C40" s="120" t="s">
        <v>19</v>
      </c>
      <c r="D40" s="319"/>
      <c r="E40" s="319"/>
      <c r="F40" s="319"/>
      <c r="G40" s="103"/>
    </row>
    <row r="41" spans="1:7" s="333" customFormat="1" ht="12">
      <c r="A41" s="66"/>
      <c r="B41" s="117">
        <v>643</v>
      </c>
      <c r="C41" s="120" t="s">
        <v>20</v>
      </c>
      <c r="D41" s="319"/>
      <c r="E41" s="319"/>
      <c r="F41" s="319"/>
      <c r="G41" s="103"/>
    </row>
    <row r="42" spans="1:7" s="344" customFormat="1" ht="12">
      <c r="A42" s="121"/>
      <c r="B42" s="122">
        <v>645</v>
      </c>
      <c r="C42" s="120" t="s">
        <v>21</v>
      </c>
      <c r="D42" s="322"/>
      <c r="E42" s="322"/>
      <c r="F42" s="322"/>
      <c r="G42" s="123"/>
    </row>
    <row r="43" spans="1:7" s="344" customFormat="1" ht="12">
      <c r="A43" s="121"/>
      <c r="B43" s="122">
        <v>646</v>
      </c>
      <c r="C43" s="120" t="s">
        <v>22</v>
      </c>
      <c r="D43" s="322"/>
      <c r="E43" s="322"/>
      <c r="F43" s="322"/>
      <c r="G43" s="123"/>
    </row>
    <row r="44" spans="1:7" s="333" customFormat="1" ht="12">
      <c r="A44" s="66"/>
      <c r="B44" s="117">
        <v>647</v>
      </c>
      <c r="C44" s="120" t="s">
        <v>23</v>
      </c>
      <c r="D44" s="319"/>
      <c r="E44" s="319"/>
      <c r="F44" s="319"/>
      <c r="G44" s="103"/>
    </row>
    <row r="45" spans="1:7" s="333" customFormat="1" ht="12">
      <c r="A45" s="66"/>
      <c r="B45" s="117">
        <v>648</v>
      </c>
      <c r="C45" s="120" t="s">
        <v>24</v>
      </c>
      <c r="D45" s="319"/>
      <c r="E45" s="319"/>
      <c r="F45" s="319"/>
      <c r="G45" s="103"/>
    </row>
    <row r="46" spans="1:7" s="345" customFormat="1" ht="13.5" thickBot="1">
      <c r="A46" s="66"/>
      <c r="B46" s="100"/>
      <c r="C46" s="124"/>
      <c r="D46" s="125"/>
      <c r="E46" s="125"/>
      <c r="F46" s="125"/>
      <c r="G46" s="103"/>
    </row>
    <row r="47" spans="1:7" s="333" customFormat="1" ht="13.5" thickBot="1" thickTop="1">
      <c r="A47" s="66"/>
      <c r="B47" s="100"/>
      <c r="C47" s="105" t="s">
        <v>25</v>
      </c>
      <c r="D47" s="106">
        <f>SUM(D35:D45)</f>
        <v>0</v>
      </c>
      <c r="E47" s="107">
        <f>SUM(E35:E45)</f>
        <v>0</v>
      </c>
      <c r="F47" s="108">
        <f>SUM(F35:F45)</f>
        <v>0</v>
      </c>
      <c r="G47" s="103"/>
    </row>
    <row r="48" spans="1:7" s="345" customFormat="1" ht="13.5" thickTop="1">
      <c r="A48" s="66"/>
      <c r="B48" s="100"/>
      <c r="C48" s="101"/>
      <c r="D48" s="102"/>
      <c r="E48" s="102"/>
      <c r="F48" s="102"/>
      <c r="G48" s="67"/>
    </row>
    <row r="49" spans="1:7" s="333" customFormat="1" ht="12.75">
      <c r="A49" s="66"/>
      <c r="B49" s="100"/>
      <c r="C49" s="101"/>
      <c r="D49" s="102"/>
      <c r="E49" s="102"/>
      <c r="F49" s="102"/>
      <c r="G49" s="67"/>
    </row>
    <row r="50" spans="1:7" ht="12.75">
      <c r="A50" s="359"/>
      <c r="B50" s="62"/>
      <c r="C50" s="422" t="s">
        <v>264</v>
      </c>
      <c r="D50" s="72" t="s">
        <v>0</v>
      </c>
      <c r="E50" s="72" t="s">
        <v>150</v>
      </c>
      <c r="F50" s="73" t="s">
        <v>147</v>
      </c>
      <c r="G50" s="61"/>
    </row>
    <row r="51" spans="1:7" ht="25.5">
      <c r="A51" s="359"/>
      <c r="B51" s="62"/>
      <c r="C51" s="64"/>
      <c r="D51" s="77" t="s">
        <v>156</v>
      </c>
      <c r="E51" s="77" t="s">
        <v>156</v>
      </c>
      <c r="F51" s="77" t="s">
        <v>156</v>
      </c>
      <c r="G51" s="61"/>
    </row>
    <row r="52" spans="1:7" ht="12">
      <c r="A52" s="359"/>
      <c r="B52" s="62"/>
      <c r="C52" s="64"/>
      <c r="D52" s="126"/>
      <c r="E52" s="126"/>
      <c r="F52" s="126"/>
      <c r="G52" s="61"/>
    </row>
    <row r="53" spans="1:7" s="336" customFormat="1" ht="12">
      <c r="A53" s="83"/>
      <c r="B53" s="84">
        <v>612</v>
      </c>
      <c r="C53" s="85" t="s">
        <v>26</v>
      </c>
      <c r="D53" s="317"/>
      <c r="E53" s="317"/>
      <c r="F53" s="317"/>
      <c r="G53" s="86"/>
    </row>
    <row r="54" spans="1:7" s="336" customFormat="1" ht="12">
      <c r="A54" s="83"/>
      <c r="B54" s="84">
        <v>613</v>
      </c>
      <c r="C54" s="85" t="s">
        <v>95</v>
      </c>
      <c r="D54" s="317"/>
      <c r="E54" s="317"/>
      <c r="F54" s="317"/>
      <c r="G54" s="86"/>
    </row>
    <row r="55" spans="1:7" s="336" customFormat="1" ht="12">
      <c r="A55" s="83"/>
      <c r="B55" s="84">
        <v>614</v>
      </c>
      <c r="C55" s="85" t="s">
        <v>27</v>
      </c>
      <c r="D55" s="317"/>
      <c r="E55" s="317"/>
      <c r="F55" s="317"/>
      <c r="G55" s="86"/>
    </row>
    <row r="56" spans="1:7" s="336" customFormat="1" ht="12">
      <c r="A56" s="83"/>
      <c r="B56" s="84">
        <v>615</v>
      </c>
      <c r="C56" s="85" t="s">
        <v>96</v>
      </c>
      <c r="D56" s="317"/>
      <c r="E56" s="317"/>
      <c r="F56" s="317"/>
      <c r="G56" s="86"/>
    </row>
    <row r="57" spans="1:7" s="336" customFormat="1" ht="12">
      <c r="A57" s="83"/>
      <c r="B57" s="84">
        <v>616</v>
      </c>
      <c r="C57" s="85" t="s">
        <v>28</v>
      </c>
      <c r="D57" s="317"/>
      <c r="E57" s="317"/>
      <c r="F57" s="317"/>
      <c r="G57" s="86"/>
    </row>
    <row r="58" spans="1:7" s="336" customFormat="1" ht="12">
      <c r="A58" s="83"/>
      <c r="B58" s="84">
        <v>617</v>
      </c>
      <c r="C58" s="85" t="s">
        <v>29</v>
      </c>
      <c r="D58" s="317"/>
      <c r="E58" s="317"/>
      <c r="F58" s="317"/>
      <c r="G58" s="86"/>
    </row>
    <row r="59" spans="1:7" s="336" customFormat="1" ht="12">
      <c r="A59" s="83"/>
      <c r="B59" s="84">
        <v>618</v>
      </c>
      <c r="C59" s="85" t="s">
        <v>30</v>
      </c>
      <c r="D59" s="317"/>
      <c r="E59" s="317"/>
      <c r="F59" s="317"/>
      <c r="G59" s="86"/>
    </row>
    <row r="60" spans="1:7" s="341" customFormat="1" ht="12">
      <c r="A60" s="92"/>
      <c r="B60" s="97">
        <v>623</v>
      </c>
      <c r="C60" s="98" t="s">
        <v>31</v>
      </c>
      <c r="D60" s="320"/>
      <c r="E60" s="320"/>
      <c r="F60" s="320"/>
      <c r="G60" s="96"/>
    </row>
    <row r="61" spans="1:7" s="341" customFormat="1" ht="12">
      <c r="A61" s="92"/>
      <c r="B61" s="97">
        <v>627</v>
      </c>
      <c r="C61" s="98" t="s">
        <v>32</v>
      </c>
      <c r="D61" s="320"/>
      <c r="E61" s="320"/>
      <c r="F61" s="320"/>
      <c r="G61" s="96"/>
    </row>
    <row r="62" spans="1:7" s="336" customFormat="1" ht="12">
      <c r="A62" s="83"/>
      <c r="B62" s="127">
        <v>635</v>
      </c>
      <c r="C62" s="128" t="s">
        <v>33</v>
      </c>
      <c r="D62" s="317"/>
      <c r="E62" s="317"/>
      <c r="F62" s="317"/>
      <c r="G62" s="86"/>
    </row>
    <row r="63" spans="1:7" s="336" customFormat="1" ht="12">
      <c r="A63" s="83"/>
      <c r="B63" s="129">
        <v>637</v>
      </c>
      <c r="C63" s="128" t="s">
        <v>34</v>
      </c>
      <c r="D63" s="317"/>
      <c r="E63" s="317"/>
      <c r="F63" s="317"/>
      <c r="G63" s="86"/>
    </row>
    <row r="64" spans="1:7" s="336" customFormat="1" ht="12">
      <c r="A64" s="83"/>
      <c r="B64" s="129"/>
      <c r="C64" s="130"/>
      <c r="D64" s="88"/>
      <c r="E64" s="88"/>
      <c r="F64" s="88"/>
      <c r="G64" s="131"/>
    </row>
    <row r="65" spans="1:7" s="336" customFormat="1" ht="12.75">
      <c r="A65" s="83"/>
      <c r="B65" s="132" t="s">
        <v>35</v>
      </c>
      <c r="C65" s="130"/>
      <c r="D65" s="87"/>
      <c r="E65" s="87"/>
      <c r="F65" s="87"/>
      <c r="G65" s="131"/>
    </row>
    <row r="66" spans="1:7" s="336" customFormat="1" ht="24.75">
      <c r="A66" s="83"/>
      <c r="B66" s="133">
        <v>651</v>
      </c>
      <c r="C66" s="98" t="s">
        <v>36</v>
      </c>
      <c r="D66" s="320"/>
      <c r="E66" s="320"/>
      <c r="F66" s="320"/>
      <c r="G66" s="86"/>
    </row>
    <row r="67" spans="1:7" s="336" customFormat="1" ht="12">
      <c r="A67" s="83"/>
      <c r="B67" s="133">
        <v>653</v>
      </c>
      <c r="C67" s="98" t="s">
        <v>190</v>
      </c>
      <c r="D67" s="320"/>
      <c r="E67" s="320"/>
      <c r="F67" s="320"/>
      <c r="G67" s="86"/>
    </row>
    <row r="68" spans="1:7" s="336" customFormat="1" ht="12">
      <c r="A68" s="83"/>
      <c r="B68" s="97">
        <v>654</v>
      </c>
      <c r="C68" s="98" t="s">
        <v>37</v>
      </c>
      <c r="D68" s="320"/>
      <c r="E68" s="320"/>
      <c r="F68" s="320"/>
      <c r="G68" s="86"/>
    </row>
    <row r="69" spans="1:7" s="336" customFormat="1" ht="12">
      <c r="A69" s="83"/>
      <c r="B69" s="97">
        <v>655</v>
      </c>
      <c r="C69" s="98" t="s">
        <v>38</v>
      </c>
      <c r="D69" s="320"/>
      <c r="E69" s="320"/>
      <c r="F69" s="320"/>
      <c r="G69" s="86"/>
    </row>
    <row r="70" spans="1:7" s="336" customFormat="1" ht="12">
      <c r="A70" s="83"/>
      <c r="B70" s="97">
        <v>657</v>
      </c>
      <c r="C70" s="98" t="s">
        <v>39</v>
      </c>
      <c r="D70" s="320"/>
      <c r="E70" s="320"/>
      <c r="F70" s="320"/>
      <c r="G70" s="86"/>
    </row>
    <row r="71" spans="1:7" s="336" customFormat="1" ht="12">
      <c r="A71" s="83"/>
      <c r="B71" s="97">
        <v>658</v>
      </c>
      <c r="C71" s="98" t="s">
        <v>40</v>
      </c>
      <c r="D71" s="320"/>
      <c r="E71" s="320"/>
      <c r="F71" s="320"/>
      <c r="G71" s="86"/>
    </row>
    <row r="72" spans="1:7" s="336" customFormat="1" ht="12">
      <c r="A72" s="83"/>
      <c r="B72" s="97"/>
      <c r="C72" s="94"/>
      <c r="D72" s="134"/>
      <c r="E72" s="134"/>
      <c r="F72" s="134"/>
      <c r="G72" s="86"/>
    </row>
    <row r="73" spans="1:7" s="346" customFormat="1" ht="12.75">
      <c r="A73" s="135"/>
      <c r="B73" s="136" t="s">
        <v>41</v>
      </c>
      <c r="C73" s="137"/>
      <c r="D73" s="95"/>
      <c r="E73" s="95"/>
      <c r="F73" s="95"/>
      <c r="G73" s="138"/>
    </row>
    <row r="74" spans="1:7" s="347" customFormat="1" ht="12">
      <c r="A74" s="135"/>
      <c r="B74" s="139">
        <v>66</v>
      </c>
      <c r="C74" s="140" t="s">
        <v>42</v>
      </c>
      <c r="D74" s="323"/>
      <c r="E74" s="323"/>
      <c r="F74" s="323"/>
      <c r="G74" s="138"/>
    </row>
    <row r="75" spans="1:7" s="347" customFormat="1" ht="12.75">
      <c r="A75" s="135"/>
      <c r="B75" s="141"/>
      <c r="C75" s="142"/>
      <c r="D75" s="143"/>
      <c r="E75" s="143"/>
      <c r="F75" s="143"/>
      <c r="G75" s="138"/>
    </row>
    <row r="76" spans="1:7" s="346" customFormat="1" ht="12.75">
      <c r="A76" s="135"/>
      <c r="B76" s="136" t="s">
        <v>43</v>
      </c>
      <c r="C76" s="137"/>
      <c r="D76" s="143"/>
      <c r="E76" s="143"/>
      <c r="F76" s="143"/>
      <c r="G76" s="138"/>
    </row>
    <row r="77" spans="1:7" s="347" customFormat="1" ht="12">
      <c r="A77" s="135"/>
      <c r="B77" s="139">
        <v>671</v>
      </c>
      <c r="C77" s="140" t="s">
        <v>44</v>
      </c>
      <c r="D77" s="323"/>
      <c r="E77" s="323"/>
      <c r="F77" s="323"/>
      <c r="G77" s="138"/>
    </row>
    <row r="78" spans="1:7" s="347" customFormat="1" ht="12">
      <c r="A78" s="135"/>
      <c r="B78" s="139">
        <v>675</v>
      </c>
      <c r="C78" s="140" t="s">
        <v>45</v>
      </c>
      <c r="D78" s="323"/>
      <c r="E78" s="323"/>
      <c r="F78" s="323"/>
      <c r="G78" s="138"/>
    </row>
    <row r="79" spans="1:7" s="347" customFormat="1" ht="12">
      <c r="A79" s="135"/>
      <c r="B79" s="139">
        <v>678</v>
      </c>
      <c r="C79" s="140" t="s">
        <v>46</v>
      </c>
      <c r="D79" s="323"/>
      <c r="E79" s="323"/>
      <c r="F79" s="323"/>
      <c r="G79" s="138"/>
    </row>
    <row r="80" spans="1:7" s="347" customFormat="1" ht="12.75">
      <c r="A80" s="135"/>
      <c r="B80" s="141"/>
      <c r="C80" s="139"/>
      <c r="D80" s="143"/>
      <c r="E80" s="143"/>
      <c r="F80" s="143"/>
      <c r="G80" s="138"/>
    </row>
    <row r="81" spans="1:7" s="348" customFormat="1" ht="12.75">
      <c r="A81" s="145"/>
      <c r="B81" s="146" t="s">
        <v>47</v>
      </c>
      <c r="C81" s="147"/>
      <c r="D81" s="148"/>
      <c r="E81" s="148"/>
      <c r="F81" s="148"/>
      <c r="G81" s="149"/>
    </row>
    <row r="82" spans="1:7" s="347" customFormat="1" ht="12">
      <c r="A82" s="135"/>
      <c r="B82" s="139">
        <v>6811</v>
      </c>
      <c r="C82" s="140" t="s">
        <v>48</v>
      </c>
      <c r="D82" s="318"/>
      <c r="E82" s="318"/>
      <c r="F82" s="318"/>
      <c r="G82" s="138"/>
    </row>
    <row r="83" spans="1:7" s="347" customFormat="1" ht="12">
      <c r="A83" s="135"/>
      <c r="B83" s="139">
        <v>6812</v>
      </c>
      <c r="C83" s="140" t="s">
        <v>49</v>
      </c>
      <c r="D83" s="318"/>
      <c r="E83" s="318"/>
      <c r="F83" s="318"/>
      <c r="G83" s="138"/>
    </row>
    <row r="84" spans="1:7" s="347" customFormat="1" ht="12">
      <c r="A84" s="135"/>
      <c r="B84" s="139">
        <v>6815</v>
      </c>
      <c r="C84" s="140" t="s">
        <v>50</v>
      </c>
      <c r="D84" s="318"/>
      <c r="E84" s="318"/>
      <c r="F84" s="318"/>
      <c r="G84" s="138"/>
    </row>
    <row r="85" spans="1:7" s="346" customFormat="1" ht="12">
      <c r="A85" s="135"/>
      <c r="B85" s="150">
        <v>6816</v>
      </c>
      <c r="C85" s="140" t="s">
        <v>51</v>
      </c>
      <c r="D85" s="318"/>
      <c r="E85" s="318"/>
      <c r="F85" s="318"/>
      <c r="G85" s="138"/>
    </row>
    <row r="86" spans="1:7" s="346" customFormat="1" ht="12">
      <c r="A86" s="135"/>
      <c r="B86" s="150">
        <v>6817</v>
      </c>
      <c r="C86" s="140" t="s">
        <v>52</v>
      </c>
      <c r="D86" s="318"/>
      <c r="E86" s="318"/>
      <c r="F86" s="318"/>
      <c r="G86" s="138"/>
    </row>
    <row r="87" spans="1:7" s="347" customFormat="1" ht="12.75" customHeight="1">
      <c r="A87" s="135"/>
      <c r="B87" s="139">
        <v>686</v>
      </c>
      <c r="C87" s="140" t="s">
        <v>53</v>
      </c>
      <c r="D87" s="318"/>
      <c r="E87" s="318"/>
      <c r="F87" s="318"/>
      <c r="G87" s="138"/>
    </row>
    <row r="88" spans="1:7" s="347" customFormat="1" ht="12">
      <c r="A88" s="135"/>
      <c r="B88" s="139">
        <v>687</v>
      </c>
      <c r="C88" s="140" t="s">
        <v>54</v>
      </c>
      <c r="D88" s="423"/>
      <c r="E88" s="423"/>
      <c r="F88" s="423"/>
      <c r="G88" s="138"/>
    </row>
    <row r="89" spans="1:7" s="347" customFormat="1" ht="12">
      <c r="A89" s="135"/>
      <c r="B89" s="139">
        <v>689</v>
      </c>
      <c r="C89" s="151" t="s">
        <v>194</v>
      </c>
      <c r="D89" s="318"/>
      <c r="E89" s="318"/>
      <c r="F89" s="318"/>
      <c r="G89" s="138"/>
    </row>
    <row r="90" spans="1:7" s="347" customFormat="1" ht="13.5" thickBot="1">
      <c r="A90" s="135"/>
      <c r="B90" s="141"/>
      <c r="C90" s="139"/>
      <c r="D90" s="143"/>
      <c r="E90" s="143"/>
      <c r="F90" s="143"/>
      <c r="G90" s="138"/>
    </row>
    <row r="91" spans="1:7" s="347" customFormat="1" ht="13.5" thickBot="1" thickTop="1">
      <c r="A91" s="135"/>
      <c r="B91" s="141"/>
      <c r="C91" s="105" t="s">
        <v>55</v>
      </c>
      <c r="D91" s="106">
        <f>SUM(D53:D63,D66:D71,D74,D77:D79,D82:D89)</f>
        <v>0</v>
      </c>
      <c r="E91" s="107">
        <f>SUM(E53:E63,E66:E71,E74,E77:E79,E82:E89)</f>
        <v>0</v>
      </c>
      <c r="F91" s="108">
        <f>SUM(F53:F63,F66:F71,F74,F77:F79,F82:F89)</f>
        <v>0</v>
      </c>
      <c r="G91" s="138"/>
    </row>
    <row r="92" spans="1:7" s="349" customFormat="1" ht="13.5" thickTop="1">
      <c r="A92" s="152"/>
      <c r="B92" s="153"/>
      <c r="C92" s="137"/>
      <c r="D92" s="154"/>
      <c r="E92" s="154"/>
      <c r="F92" s="154"/>
      <c r="G92" s="149"/>
    </row>
    <row r="93" spans="1:7" s="350" customFormat="1" ht="12.75" thickBot="1">
      <c r="A93" s="359"/>
      <c r="B93" s="155"/>
      <c r="C93" s="62"/>
      <c r="D93" s="156"/>
      <c r="E93" s="157"/>
      <c r="F93" s="157"/>
      <c r="G93" s="360"/>
    </row>
    <row r="94" spans="1:7" s="347" customFormat="1" ht="13.5" thickBot="1" thickTop="1">
      <c r="A94" s="135"/>
      <c r="B94" s="141"/>
      <c r="C94" s="105" t="s">
        <v>125</v>
      </c>
      <c r="D94" s="106">
        <f>D30+D47+D91</f>
        <v>0</v>
      </c>
      <c r="E94" s="107">
        <f>E30+E47+E91</f>
        <v>0</v>
      </c>
      <c r="F94" s="108">
        <f>F30+F47+F91</f>
        <v>0</v>
      </c>
      <c r="G94" s="138"/>
    </row>
    <row r="95" spans="1:7" ht="13.5" thickBot="1" thickTop="1">
      <c r="A95" s="359"/>
      <c r="B95" s="159"/>
      <c r="C95" s="64"/>
      <c r="D95" s="157"/>
      <c r="E95" s="157"/>
      <c r="F95" s="157"/>
      <c r="G95" s="360"/>
    </row>
    <row r="96" spans="1:7" ht="13.5" thickBot="1" thickTop="1">
      <c r="A96" s="359"/>
      <c r="B96" s="159"/>
      <c r="C96" s="105" t="s">
        <v>90</v>
      </c>
      <c r="D96" s="106">
        <f>IF(D165&gt;D94,D165-D94,0)</f>
        <v>0</v>
      </c>
      <c r="E96" s="107">
        <f>IF(E165&gt;E94,E165-E94,0)</f>
        <v>0</v>
      </c>
      <c r="F96" s="108">
        <f>IF(F165&gt;F94,F165-F94,0)</f>
        <v>0</v>
      </c>
      <c r="G96" s="360"/>
    </row>
    <row r="97" spans="1:7" ht="13.5" thickBot="1" thickTop="1">
      <c r="A97" s="359"/>
      <c r="B97" s="159"/>
      <c r="C97" s="64"/>
      <c r="D97" s="62"/>
      <c r="E97" s="62"/>
      <c r="F97" s="62"/>
      <c r="G97" s="360"/>
    </row>
    <row r="98" spans="1:7" ht="27" thickBot="1" thickTop="1">
      <c r="A98" s="359"/>
      <c r="B98" s="159"/>
      <c r="C98" s="105" t="s">
        <v>136</v>
      </c>
      <c r="D98" s="106">
        <f>D94+D96</f>
        <v>0</v>
      </c>
      <c r="E98" s="107">
        <f>E94+E96</f>
        <v>0</v>
      </c>
      <c r="F98" s="108">
        <f>F94+F96</f>
        <v>0</v>
      </c>
      <c r="G98" s="360"/>
    </row>
    <row r="99" spans="1:7" ht="20.25" customHeight="1" thickTop="1">
      <c r="A99" s="359"/>
      <c r="B99" s="160"/>
      <c r="C99" s="161"/>
      <c r="D99" s="162"/>
      <c r="E99" s="162"/>
      <c r="F99" s="162"/>
      <c r="G99" s="61"/>
    </row>
    <row r="100" spans="1:7" ht="38.25" customHeight="1">
      <c r="A100" s="359"/>
      <c r="B100" s="504" t="s">
        <v>250</v>
      </c>
      <c r="C100" s="504"/>
      <c r="D100" s="504"/>
      <c r="E100" s="504"/>
      <c r="F100" s="504"/>
      <c r="G100" s="61"/>
    </row>
    <row r="101" spans="1:7" ht="19.5" customHeight="1">
      <c r="A101" s="359"/>
      <c r="B101" s="160"/>
      <c r="C101" s="68" t="s">
        <v>191</v>
      </c>
      <c r="D101" s="162"/>
      <c r="E101" s="162"/>
      <c r="F101" s="162"/>
      <c r="G101" s="61"/>
    </row>
    <row r="102" spans="1:7" ht="12.75">
      <c r="A102" s="359"/>
      <c r="B102" s="162"/>
      <c r="C102" s="163"/>
      <c r="D102" s="72" t="s">
        <v>0</v>
      </c>
      <c r="E102" s="72" t="s">
        <v>150</v>
      </c>
      <c r="F102" s="73" t="s">
        <v>147</v>
      </c>
      <c r="G102" s="61"/>
    </row>
    <row r="103" spans="1:7" ht="25.5">
      <c r="A103" s="359"/>
      <c r="B103" s="164"/>
      <c r="C103" s="163" t="s">
        <v>177</v>
      </c>
      <c r="D103" s="77" t="s">
        <v>156</v>
      </c>
      <c r="E103" s="77" t="s">
        <v>156</v>
      </c>
      <c r="F103" s="77" t="s">
        <v>156</v>
      </c>
      <c r="G103" s="61"/>
    </row>
    <row r="104" spans="1:7" ht="12.75">
      <c r="A104" s="359"/>
      <c r="B104" s="165"/>
      <c r="C104" s="166"/>
      <c r="D104" s="81"/>
      <c r="E104" s="81"/>
      <c r="F104" s="81"/>
      <c r="G104" s="61"/>
    </row>
    <row r="105" spans="1:7" ht="12">
      <c r="A105" s="359"/>
      <c r="B105" s="167">
        <v>731</v>
      </c>
      <c r="C105" s="144" t="s">
        <v>56</v>
      </c>
      <c r="D105" s="318"/>
      <c r="E105" s="318"/>
      <c r="F105" s="318"/>
      <c r="G105" s="360"/>
    </row>
    <row r="106" spans="1:7" ht="12">
      <c r="A106" s="359"/>
      <c r="B106" s="167">
        <v>732</v>
      </c>
      <c r="C106" s="144" t="s">
        <v>57</v>
      </c>
      <c r="D106" s="318"/>
      <c r="E106" s="318"/>
      <c r="F106" s="318"/>
      <c r="G106" s="360"/>
    </row>
    <row r="107" spans="1:7" ht="12">
      <c r="A107" s="359"/>
      <c r="B107" s="167">
        <v>733</v>
      </c>
      <c r="C107" s="144" t="s">
        <v>58</v>
      </c>
      <c r="D107" s="318"/>
      <c r="E107" s="318"/>
      <c r="F107" s="318"/>
      <c r="G107" s="360"/>
    </row>
    <row r="108" spans="1:7" ht="12">
      <c r="A108" s="359"/>
      <c r="B108" s="168">
        <v>734</v>
      </c>
      <c r="C108" s="144" t="s">
        <v>59</v>
      </c>
      <c r="D108" s="318"/>
      <c r="E108" s="318"/>
      <c r="F108" s="318"/>
      <c r="G108" s="360"/>
    </row>
    <row r="109" spans="1:7" ht="12">
      <c r="A109" s="359"/>
      <c r="B109" s="168">
        <v>735</v>
      </c>
      <c r="C109" s="144" t="s">
        <v>60</v>
      </c>
      <c r="D109" s="450">
        <f>SUM(D110:D113)</f>
        <v>0</v>
      </c>
      <c r="E109" s="450">
        <f>SUM(E110:E113)</f>
        <v>0</v>
      </c>
      <c r="F109" s="450">
        <f>SUM(F110:F113)</f>
        <v>0</v>
      </c>
      <c r="G109" s="360"/>
    </row>
    <row r="110" spans="1:7" ht="12.75">
      <c r="A110" s="359"/>
      <c r="B110" s="361">
        <v>7351</v>
      </c>
      <c r="C110" s="169" t="s">
        <v>61</v>
      </c>
      <c r="D110" s="324"/>
      <c r="E110" s="324"/>
      <c r="F110" s="324"/>
      <c r="G110" s="360"/>
    </row>
    <row r="111" spans="1:7" ht="12.75">
      <c r="A111" s="359"/>
      <c r="B111" s="361">
        <v>7352</v>
      </c>
      <c r="C111" s="169" t="s">
        <v>62</v>
      </c>
      <c r="D111" s="324"/>
      <c r="E111" s="324"/>
      <c r="F111" s="324"/>
      <c r="G111" s="360"/>
    </row>
    <row r="112" spans="1:7" ht="12.75">
      <c r="A112" s="359"/>
      <c r="B112" s="361">
        <v>7353</v>
      </c>
      <c r="C112" s="169" t="s">
        <v>63</v>
      </c>
      <c r="D112" s="324"/>
      <c r="E112" s="324"/>
      <c r="F112" s="324"/>
      <c r="G112" s="360"/>
    </row>
    <row r="113" spans="1:7" ht="12.75">
      <c r="A113" s="359"/>
      <c r="B113" s="361">
        <v>7358</v>
      </c>
      <c r="C113" s="169" t="s">
        <v>214</v>
      </c>
      <c r="D113" s="324"/>
      <c r="E113" s="324"/>
      <c r="F113" s="324"/>
      <c r="G113" s="360"/>
    </row>
    <row r="114" spans="1:7" ht="12">
      <c r="A114" s="359"/>
      <c r="B114" s="168">
        <v>738</v>
      </c>
      <c r="C114" s="144" t="s">
        <v>64</v>
      </c>
      <c r="D114" s="318"/>
      <c r="E114" s="318"/>
      <c r="F114" s="318"/>
      <c r="G114" s="360"/>
    </row>
    <row r="115" spans="1:7" s="350" customFormat="1" ht="13.5" thickBot="1">
      <c r="A115" s="359"/>
      <c r="B115" s="168"/>
      <c r="C115" s="170"/>
      <c r="D115" s="166"/>
      <c r="E115" s="166"/>
      <c r="F115" s="166"/>
      <c r="G115" s="360"/>
    </row>
    <row r="116" spans="1:7" ht="13.5" thickBot="1" thickTop="1">
      <c r="A116" s="359"/>
      <c r="B116" s="171"/>
      <c r="C116" s="105" t="s">
        <v>13</v>
      </c>
      <c r="D116" s="106">
        <f>SUM(D105:D109,D114)</f>
        <v>0</v>
      </c>
      <c r="E116" s="107">
        <f>SUM(E105:E109,E114)</f>
        <v>0</v>
      </c>
      <c r="F116" s="108">
        <f>SUM(F105:F109,F114)</f>
        <v>0</v>
      </c>
      <c r="G116" s="360"/>
    </row>
    <row r="117" spans="1:7" ht="13.5" thickTop="1">
      <c r="A117" s="359"/>
      <c r="B117" s="171"/>
      <c r="C117" s="166"/>
      <c r="D117" s="172"/>
      <c r="E117" s="172"/>
      <c r="F117" s="172"/>
      <c r="G117" s="61"/>
    </row>
    <row r="118" spans="1:7" ht="12">
      <c r="A118" s="359"/>
      <c r="B118" s="160"/>
      <c r="C118" s="161"/>
      <c r="D118" s="162"/>
      <c r="E118" s="162"/>
      <c r="F118" s="162"/>
      <c r="G118" s="61"/>
    </row>
    <row r="119" spans="1:7" ht="12.75">
      <c r="A119" s="359"/>
      <c r="B119" s="160"/>
      <c r="C119" s="505" t="s">
        <v>178</v>
      </c>
      <c r="D119" s="72" t="s">
        <v>0</v>
      </c>
      <c r="E119" s="72" t="s">
        <v>150</v>
      </c>
      <c r="F119" s="73" t="s">
        <v>147</v>
      </c>
      <c r="G119" s="61"/>
    </row>
    <row r="120" spans="1:7" ht="25.5">
      <c r="A120" s="359"/>
      <c r="B120" s="160"/>
      <c r="C120" s="505"/>
      <c r="D120" s="77" t="s">
        <v>156</v>
      </c>
      <c r="E120" s="77" t="s">
        <v>156</v>
      </c>
      <c r="F120" s="77" t="s">
        <v>156</v>
      </c>
      <c r="G120" s="61"/>
    </row>
    <row r="121" spans="1:7" ht="12.75">
      <c r="A121" s="359"/>
      <c r="B121" s="165"/>
      <c r="C121" s="166"/>
      <c r="D121" s="81"/>
      <c r="E121" s="81"/>
      <c r="F121" s="81"/>
      <c r="G121" s="61"/>
    </row>
    <row r="122" spans="1:7" ht="12">
      <c r="A122" s="359"/>
      <c r="B122" s="173">
        <v>70</v>
      </c>
      <c r="C122" s="174" t="s">
        <v>92</v>
      </c>
      <c r="D122" s="318"/>
      <c r="E122" s="318"/>
      <c r="F122" s="318"/>
      <c r="G122" s="360"/>
    </row>
    <row r="123" spans="1:7" ht="12">
      <c r="A123" s="359"/>
      <c r="B123" s="173">
        <v>71</v>
      </c>
      <c r="C123" s="174" t="s">
        <v>65</v>
      </c>
      <c r="D123" s="318"/>
      <c r="E123" s="318"/>
      <c r="F123" s="318"/>
      <c r="G123" s="360"/>
    </row>
    <row r="124" spans="1:7" ht="12">
      <c r="A124" s="359"/>
      <c r="B124" s="173">
        <v>72</v>
      </c>
      <c r="C124" s="174" t="s">
        <v>66</v>
      </c>
      <c r="D124" s="318"/>
      <c r="E124" s="318"/>
      <c r="F124" s="318"/>
      <c r="G124" s="360"/>
    </row>
    <row r="125" spans="1:7" ht="12">
      <c r="A125" s="359"/>
      <c r="B125" s="175">
        <v>74</v>
      </c>
      <c r="C125" s="174" t="s">
        <v>67</v>
      </c>
      <c r="D125" s="318"/>
      <c r="E125" s="318"/>
      <c r="F125" s="318"/>
      <c r="G125" s="360"/>
    </row>
    <row r="126" spans="1:7" ht="12">
      <c r="A126" s="359"/>
      <c r="B126" s="173">
        <v>75</v>
      </c>
      <c r="C126" s="174" t="s">
        <v>68</v>
      </c>
      <c r="D126" s="318"/>
      <c r="E126" s="318"/>
      <c r="F126" s="318"/>
      <c r="G126" s="360"/>
    </row>
    <row r="127" spans="1:7" ht="12">
      <c r="A127" s="359"/>
      <c r="B127" s="173">
        <v>603</v>
      </c>
      <c r="C127" s="174" t="s">
        <v>69</v>
      </c>
      <c r="D127" s="318"/>
      <c r="E127" s="318"/>
      <c r="F127" s="318"/>
      <c r="G127" s="360"/>
    </row>
    <row r="128" spans="1:7" ht="12">
      <c r="A128" s="359"/>
      <c r="B128" s="173">
        <v>609</v>
      </c>
      <c r="C128" s="174" t="s">
        <v>70</v>
      </c>
      <c r="D128" s="318"/>
      <c r="E128" s="318"/>
      <c r="F128" s="318"/>
      <c r="G128" s="360"/>
    </row>
    <row r="129" spans="1:7" ht="12">
      <c r="A129" s="359"/>
      <c r="B129" s="173">
        <v>619</v>
      </c>
      <c r="C129" s="174" t="s">
        <v>71</v>
      </c>
      <c r="D129" s="318"/>
      <c r="E129" s="318"/>
      <c r="F129" s="318"/>
      <c r="G129" s="360"/>
    </row>
    <row r="130" spans="1:7" ht="12">
      <c r="A130" s="359"/>
      <c r="B130" s="173">
        <v>629</v>
      </c>
      <c r="C130" s="174" t="s">
        <v>72</v>
      </c>
      <c r="D130" s="318"/>
      <c r="E130" s="318"/>
      <c r="F130" s="318"/>
      <c r="G130" s="360"/>
    </row>
    <row r="131" spans="1:7" ht="12">
      <c r="A131" s="359"/>
      <c r="B131" s="173">
        <v>6419</v>
      </c>
      <c r="C131" s="174" t="s">
        <v>73</v>
      </c>
      <c r="D131" s="318"/>
      <c r="E131" s="318"/>
      <c r="F131" s="318"/>
      <c r="G131" s="360"/>
    </row>
    <row r="132" spans="1:7" ht="12">
      <c r="A132" s="359"/>
      <c r="B132" s="173">
        <v>6429</v>
      </c>
      <c r="C132" s="174" t="s">
        <v>222</v>
      </c>
      <c r="D132" s="318"/>
      <c r="E132" s="318"/>
      <c r="F132" s="318"/>
      <c r="G132" s="360"/>
    </row>
    <row r="133" spans="1:7" ht="12">
      <c r="A133" s="359"/>
      <c r="B133" s="173">
        <v>6439</v>
      </c>
      <c r="C133" s="174" t="s">
        <v>75</v>
      </c>
      <c r="D133" s="318"/>
      <c r="E133" s="318"/>
      <c r="F133" s="318"/>
      <c r="G133" s="360"/>
    </row>
    <row r="134" spans="1:7" ht="24.75">
      <c r="A134" s="359"/>
      <c r="B134" s="173" t="s">
        <v>89</v>
      </c>
      <c r="C134" s="174" t="s">
        <v>76</v>
      </c>
      <c r="D134" s="423"/>
      <c r="E134" s="423"/>
      <c r="F134" s="423"/>
      <c r="G134" s="360"/>
    </row>
    <row r="135" spans="1:7" ht="12">
      <c r="A135" s="359"/>
      <c r="B135" s="173">
        <v>6489</v>
      </c>
      <c r="C135" s="174" t="s">
        <v>77</v>
      </c>
      <c r="D135" s="318"/>
      <c r="E135" s="318"/>
      <c r="F135" s="318"/>
      <c r="G135" s="360"/>
    </row>
    <row r="136" spans="1:7" ht="12">
      <c r="A136" s="359"/>
      <c r="B136" s="173">
        <v>6611</v>
      </c>
      <c r="C136" s="174" t="s">
        <v>78</v>
      </c>
      <c r="D136" s="318"/>
      <c r="E136" s="318"/>
      <c r="F136" s="318"/>
      <c r="G136" s="360"/>
    </row>
    <row r="137" spans="1:7" s="350" customFormat="1" ht="12.75" thickBot="1">
      <c r="A137" s="359"/>
      <c r="B137" s="173"/>
      <c r="C137" s="176"/>
      <c r="D137" s="177"/>
      <c r="E137" s="177"/>
      <c r="F137" s="177"/>
      <c r="G137" s="360"/>
    </row>
    <row r="138" spans="1:7" ht="13.5" thickBot="1" thickTop="1">
      <c r="A138" s="359"/>
      <c r="B138" s="171"/>
      <c r="C138" s="105" t="s">
        <v>25</v>
      </c>
      <c r="D138" s="106">
        <f>SUM(D122:D136)</f>
        <v>0</v>
      </c>
      <c r="E138" s="107">
        <f>SUM(E122:E136)</f>
        <v>0</v>
      </c>
      <c r="F138" s="108">
        <f>SUM(F122:F136)</f>
        <v>0</v>
      </c>
      <c r="G138" s="360"/>
    </row>
    <row r="139" spans="1:7" s="350" customFormat="1" ht="13.5" thickTop="1">
      <c r="A139" s="359"/>
      <c r="B139" s="171"/>
      <c r="C139" s="166"/>
      <c r="D139" s="172"/>
      <c r="E139" s="172"/>
      <c r="F139" s="172"/>
      <c r="G139" s="61"/>
    </row>
    <row r="140" spans="1:7" s="350" customFormat="1" ht="12.75">
      <c r="A140" s="359"/>
      <c r="B140" s="171"/>
      <c r="C140" s="166"/>
      <c r="D140" s="172"/>
      <c r="E140" s="172"/>
      <c r="F140" s="172"/>
      <c r="G140" s="61"/>
    </row>
    <row r="141" spans="1:7" ht="25.5">
      <c r="A141" s="359"/>
      <c r="B141" s="160"/>
      <c r="C141" s="178" t="s">
        <v>280</v>
      </c>
      <c r="D141" s="72" t="s">
        <v>0</v>
      </c>
      <c r="E141" s="72" t="s">
        <v>150</v>
      </c>
      <c r="F141" s="73" t="s">
        <v>147</v>
      </c>
      <c r="G141" s="61"/>
    </row>
    <row r="142" spans="1:7" ht="25.5">
      <c r="A142" s="359"/>
      <c r="B142" s="160"/>
      <c r="C142" s="161"/>
      <c r="D142" s="77" t="s">
        <v>156</v>
      </c>
      <c r="E142" s="77" t="s">
        <v>156</v>
      </c>
      <c r="F142" s="77" t="s">
        <v>156</v>
      </c>
      <c r="G142" s="61"/>
    </row>
    <row r="143" spans="1:7" ht="12">
      <c r="A143" s="359"/>
      <c r="B143" s="160"/>
      <c r="C143" s="170"/>
      <c r="D143" s="81"/>
      <c r="E143" s="81"/>
      <c r="F143" s="81"/>
      <c r="G143" s="61"/>
    </row>
    <row r="144" spans="1:7" ht="12">
      <c r="A144" s="359"/>
      <c r="B144" s="175">
        <v>76</v>
      </c>
      <c r="C144" s="174" t="s">
        <v>79</v>
      </c>
      <c r="D144" s="318"/>
      <c r="E144" s="318"/>
      <c r="F144" s="318"/>
      <c r="G144" s="360"/>
    </row>
    <row r="145" spans="1:7" ht="12">
      <c r="A145" s="359"/>
      <c r="B145" s="175"/>
      <c r="C145" s="176"/>
      <c r="D145" s="177"/>
      <c r="E145" s="177"/>
      <c r="F145" s="177"/>
      <c r="G145" s="360"/>
    </row>
    <row r="146" spans="1:7" ht="12.75">
      <c r="A146" s="359"/>
      <c r="B146" s="179" t="s">
        <v>80</v>
      </c>
      <c r="C146" s="180"/>
      <c r="D146" s="181"/>
      <c r="E146" s="181"/>
      <c r="F146" s="181"/>
      <c r="G146" s="360"/>
    </row>
    <row r="147" spans="1:7" ht="12">
      <c r="A147" s="359"/>
      <c r="B147" s="182">
        <v>771</v>
      </c>
      <c r="C147" s="183" t="s">
        <v>81</v>
      </c>
      <c r="D147" s="318"/>
      <c r="E147" s="318"/>
      <c r="F147" s="318"/>
      <c r="G147" s="360"/>
    </row>
    <row r="148" spans="1:7" ht="12">
      <c r="A148" s="359"/>
      <c r="B148" s="182">
        <v>775</v>
      </c>
      <c r="C148" s="183" t="s">
        <v>82</v>
      </c>
      <c r="D148" s="318"/>
      <c r="E148" s="318"/>
      <c r="F148" s="318"/>
      <c r="G148" s="360"/>
    </row>
    <row r="149" spans="1:7" ht="12">
      <c r="A149" s="359"/>
      <c r="B149" s="182">
        <v>777</v>
      </c>
      <c r="C149" s="183" t="s">
        <v>83</v>
      </c>
      <c r="D149" s="318"/>
      <c r="E149" s="318"/>
      <c r="F149" s="318"/>
      <c r="G149" s="360"/>
    </row>
    <row r="150" spans="1:7" ht="12">
      <c r="A150" s="359"/>
      <c r="B150" s="182">
        <v>778</v>
      </c>
      <c r="C150" s="183" t="s">
        <v>193</v>
      </c>
      <c r="D150" s="318"/>
      <c r="E150" s="318"/>
      <c r="F150" s="318"/>
      <c r="G150" s="360"/>
    </row>
    <row r="151" spans="1:7" ht="12">
      <c r="A151" s="359"/>
      <c r="B151" s="182">
        <v>7781</v>
      </c>
      <c r="C151" s="183" t="s">
        <v>192</v>
      </c>
      <c r="D151" s="318"/>
      <c r="E151" s="318"/>
      <c r="F151" s="318"/>
      <c r="G151" s="360"/>
    </row>
    <row r="152" spans="1:7" ht="12.75">
      <c r="A152" s="359"/>
      <c r="B152" s="184"/>
      <c r="C152" s="185"/>
      <c r="D152" s="186"/>
      <c r="E152" s="186"/>
      <c r="F152" s="186"/>
      <c r="G152" s="360"/>
    </row>
    <row r="153" spans="1:7" ht="12.75">
      <c r="A153" s="359"/>
      <c r="B153" s="179" t="s">
        <v>84</v>
      </c>
      <c r="C153" s="187"/>
      <c r="D153" s="181"/>
      <c r="E153" s="181"/>
      <c r="F153" s="181"/>
      <c r="G153" s="360"/>
    </row>
    <row r="154" spans="1:7" ht="12">
      <c r="A154" s="359"/>
      <c r="B154" s="182">
        <v>7811</v>
      </c>
      <c r="C154" s="144" t="s">
        <v>140</v>
      </c>
      <c r="D154" s="318"/>
      <c r="E154" s="318"/>
      <c r="F154" s="318"/>
      <c r="G154" s="360"/>
    </row>
    <row r="155" spans="1:7" ht="12">
      <c r="A155" s="359"/>
      <c r="B155" s="182">
        <v>7815</v>
      </c>
      <c r="C155" s="144" t="s">
        <v>139</v>
      </c>
      <c r="D155" s="318"/>
      <c r="E155" s="318"/>
      <c r="F155" s="318"/>
      <c r="G155" s="360"/>
    </row>
    <row r="156" spans="1:7" ht="12">
      <c r="A156" s="359"/>
      <c r="B156" s="182">
        <v>7816</v>
      </c>
      <c r="C156" s="144" t="s">
        <v>138</v>
      </c>
      <c r="D156" s="318"/>
      <c r="E156" s="318"/>
      <c r="F156" s="318"/>
      <c r="G156" s="360"/>
    </row>
    <row r="157" spans="1:7" ht="12">
      <c r="A157" s="359"/>
      <c r="B157" s="182">
        <v>7817</v>
      </c>
      <c r="C157" s="144" t="s">
        <v>137</v>
      </c>
      <c r="D157" s="318"/>
      <c r="E157" s="318"/>
      <c r="F157" s="318"/>
      <c r="G157" s="360"/>
    </row>
    <row r="158" spans="1:7" ht="12">
      <c r="A158" s="359"/>
      <c r="B158" s="182">
        <v>786</v>
      </c>
      <c r="C158" s="144" t="s">
        <v>85</v>
      </c>
      <c r="D158" s="318"/>
      <c r="E158" s="318"/>
      <c r="F158" s="318"/>
      <c r="G158" s="360"/>
    </row>
    <row r="159" spans="1:7" ht="12">
      <c r="A159" s="359"/>
      <c r="B159" s="182">
        <v>787</v>
      </c>
      <c r="C159" s="144" t="s">
        <v>86</v>
      </c>
      <c r="D159" s="423"/>
      <c r="E159" s="423"/>
      <c r="F159" s="423"/>
      <c r="G159" s="360"/>
    </row>
    <row r="160" spans="1:7" ht="24.75">
      <c r="A160" s="359"/>
      <c r="B160" s="182">
        <v>789</v>
      </c>
      <c r="C160" s="144" t="s">
        <v>87</v>
      </c>
      <c r="D160" s="423"/>
      <c r="E160" s="423"/>
      <c r="F160" s="423"/>
      <c r="G160" s="360"/>
    </row>
    <row r="161" spans="1:7" ht="12">
      <c r="A161" s="359"/>
      <c r="B161" s="182">
        <v>79</v>
      </c>
      <c r="C161" s="183" t="s">
        <v>88</v>
      </c>
      <c r="D161" s="318"/>
      <c r="E161" s="318"/>
      <c r="F161" s="318"/>
      <c r="G161" s="360"/>
    </row>
    <row r="162" spans="1:7" ht="13.5" thickBot="1">
      <c r="A162" s="359"/>
      <c r="B162" s="184"/>
      <c r="C162" s="185"/>
      <c r="D162" s="185"/>
      <c r="E162" s="185"/>
      <c r="F162" s="185"/>
      <c r="G162" s="360"/>
    </row>
    <row r="163" spans="1:7" ht="13.5" thickBot="1" thickTop="1">
      <c r="A163" s="359"/>
      <c r="B163" s="188"/>
      <c r="C163" s="105" t="s">
        <v>55</v>
      </c>
      <c r="D163" s="106">
        <f>SUM(D144,D147:D151,D154:D161)</f>
        <v>0</v>
      </c>
      <c r="E163" s="107">
        <f>SUM(E144,E147:E151,E154:E161)</f>
        <v>0</v>
      </c>
      <c r="F163" s="108">
        <f>SUM(F144,F147:F151,F154:F161)</f>
        <v>0</v>
      </c>
      <c r="G163" s="360"/>
    </row>
    <row r="164" spans="1:7" ht="13.5" thickBot="1" thickTop="1">
      <c r="A164" s="359"/>
      <c r="B164" s="184"/>
      <c r="C164" s="189"/>
      <c r="D164" s="185"/>
      <c r="E164" s="185"/>
      <c r="F164" s="185"/>
      <c r="G164" s="360"/>
    </row>
    <row r="165" spans="1:7" s="351" customFormat="1" ht="13.5" thickBot="1" thickTop="1">
      <c r="A165" s="190"/>
      <c r="B165" s="184"/>
      <c r="C165" s="105" t="s">
        <v>126</v>
      </c>
      <c r="D165" s="106">
        <f>D116+D138+D163</f>
        <v>0</v>
      </c>
      <c r="E165" s="107">
        <f>E116+E138+E163</f>
        <v>0</v>
      </c>
      <c r="F165" s="108">
        <f>F116+F138+F163</f>
        <v>0</v>
      </c>
      <c r="G165" s="191"/>
    </row>
    <row r="166" spans="1:7" ht="13.5" thickBot="1" thickTop="1">
      <c r="A166" s="359"/>
      <c r="B166" s="182"/>
      <c r="C166" s="185"/>
      <c r="D166" s="185"/>
      <c r="E166" s="185"/>
      <c r="F166" s="185"/>
      <c r="G166" s="360"/>
    </row>
    <row r="167" spans="1:7" ht="13.5" thickBot="1" thickTop="1">
      <c r="A167" s="359"/>
      <c r="B167" s="159"/>
      <c r="C167" s="105" t="s">
        <v>91</v>
      </c>
      <c r="D167" s="106">
        <f>IF(D165&gt;D94,0,-D165+D94)</f>
        <v>0</v>
      </c>
      <c r="E167" s="107">
        <f>IF(E165&gt;E94,0,-E165+E94)</f>
        <v>0</v>
      </c>
      <c r="F167" s="108">
        <f>IF(F165&gt;F94,0,-F165+F94)</f>
        <v>0</v>
      </c>
      <c r="G167" s="360"/>
    </row>
    <row r="168" spans="1:7" ht="13.5" thickBot="1" thickTop="1">
      <c r="A168" s="359"/>
      <c r="B168" s="159"/>
      <c r="C168" s="64"/>
      <c r="D168" s="62"/>
      <c r="E168" s="62"/>
      <c r="F168" s="62"/>
      <c r="G168" s="360"/>
    </row>
    <row r="169" spans="1:7" ht="27" thickBot="1" thickTop="1">
      <c r="A169" s="359"/>
      <c r="B169" s="159"/>
      <c r="C169" s="105" t="s">
        <v>136</v>
      </c>
      <c r="D169" s="106">
        <f>D165+D167</f>
        <v>0</v>
      </c>
      <c r="E169" s="107">
        <f>E165+E167</f>
        <v>0</v>
      </c>
      <c r="F169" s="108">
        <f>F165+F167</f>
        <v>0</v>
      </c>
      <c r="G169" s="360"/>
    </row>
    <row r="170" spans="1:7" ht="13.5" thickBot="1" thickTop="1">
      <c r="A170" s="359"/>
      <c r="B170" s="62"/>
      <c r="C170" s="62"/>
      <c r="D170" s="62"/>
      <c r="E170" s="62"/>
      <c r="F170" s="62"/>
      <c r="G170" s="360"/>
    </row>
    <row r="171" spans="1:7" ht="12.75" thickTop="1">
      <c r="A171" s="359"/>
      <c r="B171" s="159"/>
      <c r="C171" s="389" t="s">
        <v>223</v>
      </c>
      <c r="D171" s="325"/>
      <c r="E171" s="325"/>
      <c r="F171" s="326"/>
      <c r="G171" s="360"/>
    </row>
    <row r="172" spans="1:7" ht="12.75" thickBot="1">
      <c r="A172" s="359"/>
      <c r="B172" s="159"/>
      <c r="C172" s="390" t="s">
        <v>224</v>
      </c>
      <c r="D172" s="327"/>
      <c r="E172" s="327"/>
      <c r="F172" s="328"/>
      <c r="G172" s="360"/>
    </row>
    <row r="173" spans="1:7" ht="13.5" thickBot="1" thickTop="1">
      <c r="A173" s="192"/>
      <c r="B173" s="193"/>
      <c r="C173" s="194"/>
      <c r="D173" s="195"/>
      <c r="E173" s="195"/>
      <c r="F173" s="195"/>
      <c r="G173" s="196"/>
    </row>
  </sheetData>
  <sheetProtection password="8694" sheet="1" objects="1" scenarios="1"/>
  <mergeCells count="7">
    <mergeCell ref="B6:F6"/>
    <mergeCell ref="B100:F100"/>
    <mergeCell ref="C119:C120"/>
    <mergeCell ref="B2:C2"/>
    <mergeCell ref="B3:C3"/>
    <mergeCell ref="D2:F2"/>
    <mergeCell ref="D3:F3"/>
  </mergeCells>
  <dataValidations count="2">
    <dataValidation type="decimal" operator="greaterThanOrEqual" allowBlank="1" showInputMessage="1" showErrorMessage="1" error="Veuillez saisir un nombre." sqref="D167:F167 D96:F96 D109:F109">
      <formula1>0</formula1>
    </dataValidation>
    <dataValidation type="decimal" allowBlank="1" showInputMessage="1" showErrorMessage="1" error="Veuillez saisir un nombre." sqref="D11:F28 D35:F45 D53:F89 D105:F108 D110:F114 D122:F136 D144:F144 D147:F151 D154:F161 D171:F172">
      <formula1>-10000000000000000</formula1>
      <formula2>100000000000000000</formula2>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1"/>
  <headerFooter>
    <oddFooter>&amp;R&amp;"Arial,Normal"&amp;8&amp;F&amp;A</oddFooter>
  </headerFooter>
  <rowBreaks count="3" manualBreakCount="3">
    <brk id="48" max="255" man="1"/>
    <brk id="99" max="255" man="1"/>
    <brk id="1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MN1</cp:lastModifiedBy>
  <cp:lastPrinted>2016-08-31T17:20:23Z</cp:lastPrinted>
  <dcterms:created xsi:type="dcterms:W3CDTF">2014-12-30T11:35:36Z</dcterms:created>
  <dcterms:modified xsi:type="dcterms:W3CDTF">2018-02-21T18:53:18Z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