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0490" windowHeight="4500" tabRatio="667" firstSheet="3" activeTab="4"/>
  </bookViews>
  <sheets>
    <sheet name="Liste" sheetId="1" state="hidden" r:id="rId1"/>
    <sheet name="Conversions" sheetId="2" state="hidden" r:id="rId2"/>
    <sheet name="Conso" sheetId="3" state="hidden" r:id="rId3"/>
    <sheet name="LISEZ-MOI" sheetId="4" r:id="rId4"/>
    <sheet name="Contrôle" sheetId="5" r:id="rId5"/>
    <sheet name="Page de garde" sheetId="6" r:id="rId6"/>
    <sheet name="Id_CR_SF" sheetId="7" r:id="rId7"/>
    <sheet name="Sommaire" sheetId="8" state="hidden" r:id="rId8"/>
    <sheet name="CRPP" sheetId="9" state="hidden" r:id="rId9"/>
    <sheet name="CRP_SF" sheetId="10" state="hidden" r:id="rId10"/>
    <sheet name="Synthèse_CRP" sheetId="11" state="hidden" r:id="rId11"/>
    <sheet name="EPRD synthétique" sheetId="12" state="hidden" r:id="rId12"/>
    <sheet name="Tableau_Rcc" sheetId="13" state="hidden" r:id="rId13"/>
  </sheets>
  <definedNames>
    <definedName name="__RINHIDEN___DATEAUTO___ANN0\FINESS_ET">'Page de garde'!$G$29</definedName>
    <definedName name="__RINHIDEN___DATECPOM___ANN0\_________">'Page de garde'!$D$22</definedName>
    <definedName name="__RINHIDEN___DATEGENE___ANN0\_________">'Page de garde'!$A$4</definedName>
    <definedName name="AIDE_REPERE1">'LISEZ-MOI'!$C$76</definedName>
    <definedName name="AIDE_REPERE2">'LISEZ-MOI'!$C$80</definedName>
    <definedName name="AIDE_REPERE3">'LISEZ-MOI'!$C$83</definedName>
    <definedName name="AIDE_REPERE4">'LISEZ-MOI'!$C$86</definedName>
    <definedName name="AIDE_REPERE5">'LISEZ-MOI'!$C$91</definedName>
    <definedName name="AIDE_REPERE6">'LISEZ-MOI'!$C$94</definedName>
    <definedName name="AIDE_REPERE7">'LISEZ-MOI'!$C$97</definedName>
    <definedName name="Cartouche_Finess_ET">'Synthèse_CRP'!$22:$23</definedName>
    <definedName name="Cartouche_ID_CR_SF">'Synthèse_CRP'!$24:$26</definedName>
    <definedName name="categorie">'Liste'!$B$2:$B$4</definedName>
    <definedName name="categorie_Id_CRP_SF">'Liste'!$D$2:$D$4</definedName>
    <definedName name="Convention_collective">'Liste'!$E$2:$E$16</definedName>
    <definedName name="CRRINHCPTET__60______ANTANN0\FINESS_ET">'CRPP'!$F$10</definedName>
    <definedName name="CRRINHCPTET__60______ANTANN0\Id_CR_SF_">'CRP_SF'!$F$11</definedName>
    <definedName name="CRRINHCPTET__60______BEXANN0\FINESS_ET">'CRPP'!$D$10</definedName>
    <definedName name="CRRINHCPTET__60______BEXANN0\Id_CR_SF_">'CRP_SF'!$D$11</definedName>
    <definedName name="CRRINHCPTET__60______REAANN0\FINESS_ET">'CRPP'!$E$10</definedName>
    <definedName name="CRRINHCPTET__60______REAANN0\Id_CR_SF_">'CRP_SF'!$E$11</definedName>
    <definedName name="CRRINHCPTET__603_____ANTANN0\FINESS_ET">'CRPP'!$F$123</definedName>
    <definedName name="CRRINHCPTET__603_____ANTANN0\Id_CR_SF_">'CRP_SF'!$F$124</definedName>
    <definedName name="CRRINHCPTET__603_____BEXANN0\FINESS_ET">'CRPP'!$D$123</definedName>
    <definedName name="CRRINHCPTET__603_____BEXANN0\Id_CR_SF_">'CRP_SF'!$D$124</definedName>
    <definedName name="CRRINHCPTET__603_____REAANN0\FINESS_ET">'CRPP'!$E$123</definedName>
    <definedName name="CRRINHCPTET__603_____REAANN0\Id_CR_SF_">'CRP_SF'!$E$124</definedName>
    <definedName name="CRRINHCPTET__609_____ANTANN0\FINESS_ET">'CRPP'!$F$124</definedName>
    <definedName name="CRRINHCPTET__609_____ANTANN0\Id_CR_SF_">'CRP_SF'!$F$125</definedName>
    <definedName name="CRRINHCPTET__609_____BEXANN0\FINESS_ET">'CRPP'!$D$124</definedName>
    <definedName name="CRRINHCPTET__609_____BEXANN0\Id_CR_SF_">'CRP_SF'!$D$125</definedName>
    <definedName name="CRRINHCPTET__609_____REAANN0\FINESS_ET">'CRPP'!$E$124</definedName>
    <definedName name="CRRINHCPTET__609_____REAANN0\Id_CR_SF_">'CRP_SF'!$E$125</definedName>
    <definedName name="CRRINHCPTET__6111____ANTANN0\FINESS_ET">'CRPP'!$F$15</definedName>
    <definedName name="CRRINHCPTET__6111____ANTANN0\Id_CR_SF_">'CRP_SF'!$F$16</definedName>
    <definedName name="CRRINHCPTET__6111____BEXANN0\FINESS_ET">'CRPP'!$D$15</definedName>
    <definedName name="CRRINHCPTET__6111____BEXANN0\Id_CR_SF_">'CRP_SF'!$D$16</definedName>
    <definedName name="CRRINHCPTET__6111____REAANN0\FINESS_ET">'CRPP'!$E$15</definedName>
    <definedName name="CRRINHCPTET__6111____REAANN0\Id_CR_SF_">'CRP_SF'!$E$16</definedName>
    <definedName name="CRRINHCPTET__6112____ANTANN0\FINESS_ET">'CRPP'!$F$16</definedName>
    <definedName name="CRRINHCPTET__6112____ANTANN0\Id_CR_SF_">'CRP_SF'!$F$17</definedName>
    <definedName name="CRRINHCPTET__6112____BEXANN0\FINESS_ET">'CRPP'!$D$16</definedName>
    <definedName name="CRRINHCPTET__6112____BEXANN0\Id_CR_SF_">'CRP_SF'!$D$17</definedName>
    <definedName name="CRRINHCPTET__6112____REAANN0\FINESS_ET">'CRPP'!$E$16</definedName>
    <definedName name="CRRINHCPTET__6112____REAANN0\Id_CR_SF_">'CRP_SF'!$E$17</definedName>
    <definedName name="CRRINHCPTET__6118____ANTANN0\FINESS_ET">'CRPP'!$F$17</definedName>
    <definedName name="CRRINHCPTET__6118____ANTANN0\Id_CR_SF_">'CRP_SF'!$F$18</definedName>
    <definedName name="CRRINHCPTET__6118____BEXANN0\FINESS_ET">'CRPP'!$D$17</definedName>
    <definedName name="CRRINHCPTET__6118____BEXANN0\Id_CR_SF_">'CRP_SF'!$D$18</definedName>
    <definedName name="CRRINHCPTET__6118____REAANN0\FINESS_ET">'CRPP'!$E$17</definedName>
    <definedName name="CRRINHCPTET__6118____REAANN0\Id_CR_SF_">'CRP_SF'!$E$18</definedName>
    <definedName name="CRRINHCPTET__612_____ANTANN0\FINESS_ET">'CRPP'!$F$51</definedName>
    <definedName name="CRRINHCPTET__612_____ANTANN0\Id_CR_SF_">'CRP_SF'!$F$52</definedName>
    <definedName name="CRRINHCPTET__612_____BEXANN0\FINESS_ET">'CRPP'!$D$51</definedName>
    <definedName name="CRRINHCPTET__612_____BEXANN0\Id_CR_SF_">'CRP_SF'!$D$52</definedName>
    <definedName name="CRRINHCPTET__612_____REAANN0\FINESS_ET">'CRPP'!$E$51</definedName>
    <definedName name="CRRINHCPTET__612_____REAANN0\Id_CR_SF_">'CRP_SF'!$E$52</definedName>
    <definedName name="CRRINHCPTET__613_____ANTANN0\FINESS_ET">'CRPP'!$F$52</definedName>
    <definedName name="CRRINHCPTET__613_____ANTANN0\Id_CR_SF_">'CRP_SF'!$F$53</definedName>
    <definedName name="CRRINHCPTET__613_____BEXANN0\FINESS_ET">'CRPP'!$D$52</definedName>
    <definedName name="CRRINHCPTET__613_____BEXANN0\Id_CR_SF_">'CRP_SF'!$D$53</definedName>
    <definedName name="CRRINHCPTET__613_____REAANN0\FINESS_ET">'CRPP'!$E$52</definedName>
    <definedName name="CRRINHCPTET__613_____REAANN0\Id_CR_SF_">'CRP_SF'!$E$53</definedName>
    <definedName name="CRRINHCPTET__614_____ANTANN0\FINESS_ET">'CRPP'!$F$53</definedName>
    <definedName name="CRRINHCPTET__614_____ANTANN0\Id_CR_SF_">'CRP_SF'!$F$54</definedName>
    <definedName name="CRRINHCPTET__614_____BEXANN0\FINESS_ET">'CRPP'!$D$53</definedName>
    <definedName name="CRRINHCPTET__614_____BEXANN0\Id_CR_SF_">'CRP_SF'!$D$54</definedName>
    <definedName name="CRRINHCPTET__614_____REAANN0\FINESS_ET">'CRPP'!$E$53</definedName>
    <definedName name="CRRINHCPTET__614_____REAANN0\Id_CR_SF_">'CRP_SF'!$E$54</definedName>
    <definedName name="CRRINHCPTET__615_____ANTANN0\FINESS_ET">'CRPP'!$F$54</definedName>
    <definedName name="CRRINHCPTET__615_____ANTANN0\Id_CR_SF_">'CRP_SF'!$F$55</definedName>
    <definedName name="CRRINHCPTET__615_____BEXANN0\FINESS_ET">'CRPP'!$D$54</definedName>
    <definedName name="CRRINHCPTET__615_____BEXANN0\Id_CR_SF_">'CRP_SF'!$D$55</definedName>
    <definedName name="CRRINHCPTET__615_____REAANN0\FINESS_ET">'CRPP'!$E$54</definedName>
    <definedName name="CRRINHCPTET__615_____REAANN0\Id_CR_SF_">'CRP_SF'!$E$55</definedName>
    <definedName name="CRRINHCPTET__616_____ANTANN0\FINESS_ET">'CRPP'!$F$55</definedName>
    <definedName name="CRRINHCPTET__616_____ANTANN0\Id_CR_SF_">'CRP_SF'!$F$56</definedName>
    <definedName name="CRRINHCPTET__616_____BEXANN0\FINESS_ET">'CRPP'!$D$55</definedName>
    <definedName name="CRRINHCPTET__616_____BEXANN0\Id_CR_SF_">'CRP_SF'!$D$56</definedName>
    <definedName name="CRRINHCPTET__616_____REAANN0\FINESS_ET">'CRPP'!$E$55</definedName>
    <definedName name="CRRINHCPTET__616_____REAANN0\Id_CR_SF_">'CRP_SF'!$E$56</definedName>
    <definedName name="CRRINHCPTET__617_____ANTANN0\FINESS_ET">'CRPP'!$F$56</definedName>
    <definedName name="CRRINHCPTET__617_____ANTANN0\Id_CR_SF_">'CRP_SF'!$F$57</definedName>
    <definedName name="CRRINHCPTET__617_____BEXANN0\FINESS_ET">'CRPP'!$D$56</definedName>
    <definedName name="CRRINHCPTET__617_____BEXANN0\Id_CR_SF_">'CRP_SF'!$D$57</definedName>
    <definedName name="CRRINHCPTET__617_____REAANN0\FINESS_ET">'CRPP'!$E$56</definedName>
    <definedName name="CRRINHCPTET__617_____REAANN0\Id_CR_SF_">'CRP_SF'!$E$57</definedName>
    <definedName name="CRRINHCPTET__618_____ANTANN0\FINESS_ET">'CRPP'!$F$57</definedName>
    <definedName name="CRRINHCPTET__618_____ANTANN0\Id_CR_SF_">'CRP_SF'!$F$58</definedName>
    <definedName name="CRRINHCPTET__618_____BEXANN0\FINESS_ET">'CRPP'!$D$57</definedName>
    <definedName name="CRRINHCPTET__618_____BEXANN0\Id_CR_SF_">'CRP_SF'!$D$58</definedName>
    <definedName name="CRRINHCPTET__618_____REAANN0\FINESS_ET">'CRPP'!$E$57</definedName>
    <definedName name="CRRINHCPTET__618_____REAANN0\Id_CR_SF_">'CRP_SF'!$E$58</definedName>
    <definedName name="CRRINHCPTET__619_____ANTANN0\FINESS_ET">'CRPP'!$F$125</definedName>
    <definedName name="CRRINHCPTET__619_____ANTANN0\Id_CR_SF_">'CRP_SF'!$F$126</definedName>
    <definedName name="CRRINHCPTET__619_____BEXANN0\FINESS_ET">'CRPP'!$D$125</definedName>
    <definedName name="CRRINHCPTET__619_____BEXANN0\Id_CR_SF_">'CRP_SF'!$D$126</definedName>
    <definedName name="CRRINHCPTET__619_____REAANN0\FINESS_ET">'CRPP'!$E$125</definedName>
    <definedName name="CRRINHCPTET__619_____REAANN0\Id_CR_SF_">'CRP_SF'!$E$126</definedName>
    <definedName name="CRRINHCPTET__621_____ANTANN0\FINESS_ET">'CRPP'!$F$34</definedName>
    <definedName name="CRRINHCPTET__621_____ANTANN0\Id_CR_SF_">'CRP_SF'!$F$35</definedName>
    <definedName name="CRRINHCPTET__621_____BEXANN0\FINESS_ET">'CRPP'!$D$34</definedName>
    <definedName name="CRRINHCPTET__621_____BEXANN0\Id_CR_SF_">'CRP_SF'!$D$35</definedName>
    <definedName name="CRRINHCPTET__621_____REAANN0\FINESS_ET">'CRPP'!$E$34</definedName>
    <definedName name="CRRINHCPTET__621_____REAANN0\Id_CR_SF_">'CRP_SF'!$E$35</definedName>
    <definedName name="CRRINHCPTET__622_____ANTANN0\FINESS_ET">'CRPP'!$F$35</definedName>
    <definedName name="CRRINHCPTET__622_____ANTANN0\Id_CR_SF_">'CRP_SF'!$F$36</definedName>
    <definedName name="CRRINHCPTET__622_____BEXANN0\FINESS_ET">'CRPP'!$D$35</definedName>
    <definedName name="CRRINHCPTET__622_____BEXANN0\Id_CR_SF_">'CRP_SF'!$D$36</definedName>
    <definedName name="CRRINHCPTET__622_____REAANN0\FINESS_ET">'CRPP'!$E$35</definedName>
    <definedName name="CRRINHCPTET__622_____REAANN0\Id_CR_SF_">'CRP_SF'!$E$36</definedName>
    <definedName name="CRRINHCPTET__623_____ANTANN0\FINESS_ET">'CRPP'!$F$58</definedName>
    <definedName name="CRRINHCPTET__623_____ANTANN0\Id_CR_SF_">'CRP_SF'!$F$59</definedName>
    <definedName name="CRRINHCPTET__623_____BEXANN0\FINESS_ET">'CRPP'!$D$58</definedName>
    <definedName name="CRRINHCPTET__623_____BEXANN0\Id_CR_SF_">'CRP_SF'!$D$59</definedName>
    <definedName name="CRRINHCPTET__623_____REAANN0\FINESS_ET">'CRPP'!$E$58</definedName>
    <definedName name="CRRINHCPTET__623_____REAANN0\Id_CR_SF_">'CRP_SF'!$E$59</definedName>
    <definedName name="CRRINHCPTET__624_____ANTANN0\FINESS_ET">'CRPP'!$F$20</definedName>
    <definedName name="CRRINHCPTET__624_____ANTANN0\Id_CR_SF_">'CRP_SF'!$F$21</definedName>
    <definedName name="CRRINHCPTET__624_____BEXANN0\FINESS_ET">'CRPP'!$D$20</definedName>
    <definedName name="CRRINHCPTET__624_____BEXANN0\Id_CR_SF_">'CRP_SF'!$D$21</definedName>
    <definedName name="CRRINHCPTET__624_____REAANN0\FINESS_ET">'CRPP'!$E$20</definedName>
    <definedName name="CRRINHCPTET__624_____REAANN0\Id_CR_SF_">'CRP_SF'!$E$21</definedName>
    <definedName name="CRRINHCPTET__625_____ANTANN0\FINESS_ET">'CRPP'!$F$21</definedName>
    <definedName name="CRRINHCPTET__625_____ANTANN0\Id_CR_SF_">'CRP_SF'!$F$22</definedName>
    <definedName name="CRRINHCPTET__625_____BEXANN0\FINESS_ET">'CRPP'!$D$21</definedName>
    <definedName name="CRRINHCPTET__625_____BEXANN0\Id_CR_SF_">'CRP_SF'!$D$22</definedName>
    <definedName name="CRRINHCPTET__625_____REAANN0\FINESS_ET">'CRPP'!$E$21</definedName>
    <definedName name="CRRINHCPTET__625_____REAANN0\Id_CR_SF_">'CRP_SF'!$E$22</definedName>
    <definedName name="CRRINHCPTET__626_____ANTANN0\FINESS_ET">'CRPP'!$F$22</definedName>
    <definedName name="CRRINHCPTET__626_____ANTANN0\Id_CR_SF_">'CRP_SF'!$F$23</definedName>
    <definedName name="CRRINHCPTET__626_____BEXANN0\FINESS_ET">'CRPP'!$D$22</definedName>
    <definedName name="CRRINHCPTET__626_____BEXANN0\Id_CR_SF_">'CRP_SF'!$D$23</definedName>
    <definedName name="CRRINHCPTET__626_____REAANN0\FINESS_ET">'CRPP'!$E$22</definedName>
    <definedName name="CRRINHCPTET__626_____REAANN0\Id_CR_SF_">'CRP_SF'!$E$23</definedName>
    <definedName name="CRRINHCPTET__627_____ANTANN0\FINESS_ET">'CRPP'!$F$59</definedName>
    <definedName name="CRRINHCPTET__627_____ANTANN0\Id_CR_SF_">'CRP_SF'!$F$60</definedName>
    <definedName name="CRRINHCPTET__627_____BEXANN0\FINESS_ET">'CRPP'!$D$59</definedName>
    <definedName name="CRRINHCPTET__627_____BEXANN0\Id_CR_SF_">'CRP_SF'!$D$60</definedName>
    <definedName name="CRRINHCPTET__627_____REAANN0\FINESS_ET">'CRPP'!$E$59</definedName>
    <definedName name="CRRINHCPTET__627_____REAANN0\Id_CR_SF_">'CRP_SF'!$E$60</definedName>
    <definedName name="CRRINHCPTET__628_____ANTANN0\FINESS_ET">'CRPP'!$F$23</definedName>
    <definedName name="CRRINHCPTET__628_____ANTANN0\Id_CR_SF_">'CRP_SF'!$F$24</definedName>
    <definedName name="CRRINHCPTET__628_____BEXANN0\FINESS_ET">'CRPP'!$D$23</definedName>
    <definedName name="CRRINHCPTET__628_____BEXANN0\Id_CR_SF_">'CRP_SF'!$D$24</definedName>
    <definedName name="CRRINHCPTET__628_____REAANN0\FINESS_ET">'CRPP'!$E$23</definedName>
    <definedName name="CRRINHCPTET__628_____REAANN0\Id_CR_SF_">'CRP_SF'!$E$24</definedName>
    <definedName name="CRRINHCPTET__6281____ANTANN0\FINESS_ET">'CRPP'!$F$24</definedName>
    <definedName name="CRRINHCPTET__6281____ANTANN0\Id_CR_SF_">'CRP_SF'!$F$25</definedName>
    <definedName name="CRRINHCPTET__6281____BEXANN0\FINESS_ET">'CRPP'!$D$24</definedName>
    <definedName name="CRRINHCPTET__6281____BEXANN0\Id_CR_SF_">'CRP_SF'!$D$25</definedName>
    <definedName name="CRRINHCPTET__6281____REAANN0\FINESS_ET">'CRPP'!$E$24</definedName>
    <definedName name="CRRINHCPTET__6281____REAANN0\Id_CR_SF_">'CRP_SF'!$E$25</definedName>
    <definedName name="CRRINHCPTET__6282____ANTANN0\FINESS_ET">'CRPP'!$F$25</definedName>
    <definedName name="CRRINHCPTET__6282____ANTANN0\Id_CR_SF_">'CRP_SF'!$F$26</definedName>
    <definedName name="CRRINHCPTET__6282____BEXANN0\FINESS_ET">'CRPP'!$D$25</definedName>
    <definedName name="CRRINHCPTET__6282____BEXANN0\Id_CR_SF_">'CRP_SF'!$D$26</definedName>
    <definedName name="CRRINHCPTET__6282____REAANN0\FINESS_ET">'CRPP'!$E$25</definedName>
    <definedName name="CRRINHCPTET__6282____REAANN0\Id_CR_SF_">'CRP_SF'!$E$26</definedName>
    <definedName name="CRRINHCPTET__6283____ANTANN0\FINESS_ET">'CRPP'!$F$26</definedName>
    <definedName name="CRRINHCPTET__6283____ANTANN0\Id_CR_SF_">'CRP_SF'!$F$27</definedName>
    <definedName name="CRRINHCPTET__6283____BEXANN0\FINESS_ET">'CRPP'!$D$26</definedName>
    <definedName name="CRRINHCPTET__6283____BEXANN0\Id_CR_SF_">'CRP_SF'!$D$27</definedName>
    <definedName name="CRRINHCPTET__6283____REAANN0\FINESS_ET">'CRPP'!$E$26</definedName>
    <definedName name="CRRINHCPTET__6283____REAANN0\Id_CR_SF_">'CRP_SF'!$E$27</definedName>
    <definedName name="CRRINHCPTET__6284____ANTANN0\FINESS_ET">'CRPP'!$F$27</definedName>
    <definedName name="CRRINHCPTET__6284____ANTANN0\Id_CR_SF_">'CRP_SF'!$F$28</definedName>
    <definedName name="CRRINHCPTET__6284____BEXANN0\FINESS_ET">'CRPP'!$D$27</definedName>
    <definedName name="CRRINHCPTET__6284____BEXANN0\Id_CR_SF_">'CRP_SF'!$D$28</definedName>
    <definedName name="CRRINHCPTET__6284____REAANN0\FINESS_ET">'CRPP'!$E$27</definedName>
    <definedName name="CRRINHCPTET__6284____REAANN0\Id_CR_SF_">'CRP_SF'!$E$28</definedName>
    <definedName name="CRRINHCPTET__629_____ANTANN0\FINESS_ET">'CRPP'!$F$126</definedName>
    <definedName name="CRRINHCPTET__629_____ANTANN0\Id_CR_SF_">'CRP_SF'!$F$127</definedName>
    <definedName name="CRRINHCPTET__629_____BEXANN0\FINESS_ET">'CRPP'!$D$126</definedName>
    <definedName name="CRRINHCPTET__629_____BEXANN0\Id_CR_SF_">'CRP_SF'!$D$127</definedName>
    <definedName name="CRRINHCPTET__629_____REAANN0\FINESS_ET">'CRPP'!$E$126</definedName>
    <definedName name="CRRINHCPTET__629_____REAANN0\Id_CR_SF_">'CRP_SF'!$E$127</definedName>
    <definedName name="CRRINHCPTET__631_____ANTANN0\FINESS_ET">'CRPP'!$F$36</definedName>
    <definedName name="CRRINHCPTET__631_____ANTANN0\Id_CR_SF_">'CRP_SF'!$F$37</definedName>
    <definedName name="CRRINHCPTET__631_____BEXANN0\FINESS_ET">'CRPP'!$D$36</definedName>
    <definedName name="CRRINHCPTET__631_____BEXANN0\Id_CR_SF_">'CRP_SF'!$D$37</definedName>
    <definedName name="CRRINHCPTET__631_____REAANN0\FINESS_ET">'CRPP'!$E$36</definedName>
    <definedName name="CRRINHCPTET__631_____REAANN0\Id_CR_SF_">'CRP_SF'!$E$37</definedName>
    <definedName name="CRRINHCPTET__633_____ANTANN0\FINESS_ET">'CRPP'!$F$37</definedName>
    <definedName name="CRRINHCPTET__633_____ANTANN0\Id_CR_SF_">'CRP_SF'!$F$38</definedName>
    <definedName name="CRRINHCPTET__633_____BEXANN0\FINESS_ET">'CRPP'!$D$37</definedName>
    <definedName name="CRRINHCPTET__633_____BEXANN0\Id_CR_SF_">'CRP_SF'!$D$38</definedName>
    <definedName name="CRRINHCPTET__633_____REAANN0\FINESS_ET">'CRPP'!$E$37</definedName>
    <definedName name="CRRINHCPTET__633_____REAANN0\Id_CR_SF_">'CRP_SF'!$E$38</definedName>
    <definedName name="CRRINHCPTET__635_____ANTANN0\FINESS_ET">'CRPP'!$F$60</definedName>
    <definedName name="CRRINHCPTET__635_____ANTANN0\Id_CR_SF_">'CRP_SF'!$F$61</definedName>
    <definedName name="CRRINHCPTET__635_____BEXANN0\FINESS_ET">'CRPP'!$D$60</definedName>
    <definedName name="CRRINHCPTET__635_____BEXANN0\Id_CR_SF_">'CRP_SF'!$D$61</definedName>
    <definedName name="CRRINHCPTET__635_____REAANN0\FINESS_ET">'CRPP'!$E$60</definedName>
    <definedName name="CRRINHCPTET__635_____REAANN0\Id_CR_SF_">'CRP_SF'!$E$61</definedName>
    <definedName name="CRRINHCPTET__637_____ANTANN0\FINESS_ET">'CRPP'!$F$61</definedName>
    <definedName name="CRRINHCPTET__637_____ANTANN0\Id_CR_SF_">'CRP_SF'!$F$62</definedName>
    <definedName name="CRRINHCPTET__637_____BEXANN0\FINESS_ET">'CRPP'!$D$61</definedName>
    <definedName name="CRRINHCPTET__637_____BEXANN0\Id_CR_SF_">'CRP_SF'!$D$62</definedName>
    <definedName name="CRRINHCPTET__637_____REAANN0\FINESS_ET">'CRPP'!$E$61</definedName>
    <definedName name="CRRINHCPTET__637_____REAANN0\Id_CR_SF_">'CRP_SF'!$E$62</definedName>
    <definedName name="CRRINHCPTET__641_____ANTANN0\FINESS_ET">'CRPP'!$F$38</definedName>
    <definedName name="CRRINHCPTET__641_____ANTANN0\Id_CR_SF_">'CRP_SF'!$F$39</definedName>
    <definedName name="CRRINHCPTET__641_____BEXANN0\FINESS_ET">'CRPP'!$D$38</definedName>
    <definedName name="CRRINHCPTET__641_____BEXANN0\Id_CR_SF_">'CRP_SF'!$D$39</definedName>
    <definedName name="CRRINHCPTET__641_____REAANN0\FINESS_ET">'CRPP'!$E$38</definedName>
    <definedName name="CRRINHCPTET__641_____REAANN0\Id_CR_SF_">'CRP_SF'!$E$39</definedName>
    <definedName name="CRRINHCPTET__6419____ANTANN0\FINESS_ET">'CRPP'!$F$127</definedName>
    <definedName name="CRRINHCPTET__6419____ANTANN0\Id_CR_SF_">'CRP_SF'!$F$128</definedName>
    <definedName name="CRRINHCPTET__6419____BEXANN0\FINESS_ET">'CRPP'!$D$127</definedName>
    <definedName name="CRRINHCPTET__6419____BEXANN0\Id_CR_SF_">'CRP_SF'!$D$128</definedName>
    <definedName name="CRRINHCPTET__6419____REAANN0\FINESS_ET">'CRPP'!$E$127</definedName>
    <definedName name="CRRINHCPTET__6419____REAANN0\Id_CR_SF_">'CRP_SF'!$E$128</definedName>
    <definedName name="CRRINHCPTET__642_____ANTANN0\FINESS_ET">'CRPP'!$F$39</definedName>
    <definedName name="CRRINHCPTET__642_____ANTANN0\Id_CR_SF_">'CRP_SF'!$F$40</definedName>
    <definedName name="CRRINHCPTET__642_____BEXANN0\FINESS_ET">'CRPP'!$D$39</definedName>
    <definedName name="CRRINHCPTET__642_____BEXANN0\Id_CR_SF_">'CRP_SF'!$D$40</definedName>
    <definedName name="CRRINHCPTET__642_____REAANN0\FINESS_ET">'CRPP'!$E$39</definedName>
    <definedName name="CRRINHCPTET__642_____REAANN0\Id_CR_SF_">'CRP_SF'!$E$40</definedName>
    <definedName name="CRRINHCPTET__6429____ANTANN0\FINESS_ET">'CRPP'!$F$128</definedName>
    <definedName name="CRRINHCPTET__6429____ANTANN0\Id_CR_SF_">'CRP_SF'!$F$129</definedName>
    <definedName name="CRRINHCPTET__6429____BEXANN0\FINESS_ET">'CRPP'!$D$128</definedName>
    <definedName name="CRRINHCPTET__6429____BEXANN0\Id_CR_SF_">'CRP_SF'!$D$129</definedName>
    <definedName name="CRRINHCPTET__6429____REAANN0\FINESS_ET">'CRPP'!$E$128</definedName>
    <definedName name="CRRINHCPTET__6429____REAANN0\Id_CR_SF_">'CRP_SF'!$E$129</definedName>
    <definedName name="CRRINHCPTET__643_____ANTANN0\FINESS_ET">'CRPP'!$F$40</definedName>
    <definedName name="CRRINHCPTET__643_____ANTANN0\Id_CR_SF_">'CRP_SF'!$F$41</definedName>
    <definedName name="CRRINHCPTET__643_____BEXANN0\FINESS_ET">'CRPP'!$D$40</definedName>
    <definedName name="CRRINHCPTET__643_____BEXANN0\Id_CR_SF_">'CRP_SF'!$D$41</definedName>
    <definedName name="CRRINHCPTET__643_____REAANN0\FINESS_ET">'CRPP'!$E$40</definedName>
    <definedName name="CRRINHCPTET__643_____REAANN0\Id_CR_SF_">'CRP_SF'!$E$41</definedName>
    <definedName name="CRRINHCPTET__6439____ANTANN0\FINESS_ET">'CRPP'!$F$129</definedName>
    <definedName name="CRRINHCPTET__6439____ANTANN0\Id_CR_SF_">'CRP_SF'!$F$130</definedName>
    <definedName name="CRRINHCPTET__6439____BEXANN0\FINESS_ET">'CRPP'!$D$129</definedName>
    <definedName name="CRRINHCPTET__6439____BEXANN0\Id_CR_SF_">'CRP_SF'!$D$130</definedName>
    <definedName name="CRRINHCPTET__6439____REAANN0\FINESS_ET">'CRPP'!$E$129</definedName>
    <definedName name="CRRINHCPTET__6439____REAANN0\Id_CR_SF_">'CRP_SF'!$E$130</definedName>
    <definedName name="CRRINHCPTET__645_____ANTANN0\FINESS_ET">'CRPP'!$F$41</definedName>
    <definedName name="CRRINHCPTET__645_____ANTANN0\Id_CR_SF_">'CRP_SF'!$F$42</definedName>
    <definedName name="CRRINHCPTET__645_____BEXANN0\FINESS_ET">'CRPP'!$D$41</definedName>
    <definedName name="CRRINHCPTET__645_____BEXANN0\Id_CR_SF_">'CRP_SF'!$D$42</definedName>
    <definedName name="CRRINHCPTET__645_____REAANN0\FINESS_ET">'CRPP'!$E$41</definedName>
    <definedName name="CRRINHCPTET__645_____REAANN0\Id_CR_SF_">'CRP_SF'!$E$42</definedName>
    <definedName name="CRRINHCPTET__6459_69_ANTANN0\FINESS_ET">'CRPP'!$F$130</definedName>
    <definedName name="CRRINHCPTET__6459_69_ANTANN0\Id_CR_SF_">'CRP_SF'!$F$131</definedName>
    <definedName name="CRRINHCPTET__6459_69_BEXANN0\FINESS_ET">'CRPP'!$D$130</definedName>
    <definedName name="CRRINHCPTET__6459_69_BEXANN0\Id_CR_SF_">'CRP_SF'!$D$131</definedName>
    <definedName name="CRRINHCPTET__6459_69_REAANN0\FINESS_ET">'CRPP'!$E$130</definedName>
    <definedName name="CRRINHCPTET__6459_69_REAANN0\Id_CR_SF_">'CRP_SF'!$E$131</definedName>
    <definedName name="CRRINHCPTET__646_____ANTANN0\FINESS_ET">'CRPP'!$F$42</definedName>
    <definedName name="CRRINHCPTET__646_____ANTANN0\Id_CR_SF_">'CRP_SF'!$F$43</definedName>
    <definedName name="CRRINHCPTET__646_____BEXANN0\FINESS_ET">'CRPP'!$D$42</definedName>
    <definedName name="CRRINHCPTET__646_____BEXANN0\Id_CR_SF_">'CRP_SF'!$D$43</definedName>
    <definedName name="CRRINHCPTET__646_____REAANN0\FINESS_ET">'CRPP'!$E$42</definedName>
    <definedName name="CRRINHCPTET__646_____REAANN0\Id_CR_SF_">'CRP_SF'!$E$43</definedName>
    <definedName name="CRRINHCPTET__647_____ANTANN0\FINESS_ET">'CRPP'!$F$43</definedName>
    <definedName name="CRRINHCPTET__647_____ANTANN0\Id_CR_SF_">'CRP_SF'!$F$44</definedName>
    <definedName name="CRRINHCPTET__647_____BEXANN0\FINESS_ET">'CRPP'!$D$43</definedName>
    <definedName name="CRRINHCPTET__647_____BEXANN0\Id_CR_SF_">'CRP_SF'!$D$44</definedName>
    <definedName name="CRRINHCPTET__647_____REAANN0\FINESS_ET">'CRPP'!$E$43</definedName>
    <definedName name="CRRINHCPTET__647_____REAANN0\Id_CR_SF_">'CRP_SF'!$E$44</definedName>
    <definedName name="CRRINHCPTET__648_____ANTANN0\FINESS_ET">'CRPP'!$F$44</definedName>
    <definedName name="CRRINHCPTET__648_____ANTANN0\Id_CR_SF_">'CRP_SF'!$F$45</definedName>
    <definedName name="CRRINHCPTET__648_____BEXANN0\FINESS_ET">'CRPP'!$D$44</definedName>
    <definedName name="CRRINHCPTET__648_____BEXANN0\Id_CR_SF_">'CRP_SF'!$D$45</definedName>
    <definedName name="CRRINHCPTET__648_____REAANN0\FINESS_ET">'CRPP'!$E$44</definedName>
    <definedName name="CRRINHCPTET__648_____REAANN0\Id_CR_SF_">'CRP_SF'!$E$45</definedName>
    <definedName name="CRRINHCPTET__6489____ANTANN0\FINESS_ET">'CRPP'!$F$131</definedName>
    <definedName name="CRRINHCPTET__6489____ANTANN0\Id_CR_SF_">'CRP_SF'!$F$132</definedName>
    <definedName name="CRRINHCPTET__6489____BEXANN0\FINESS_ET">'CRPP'!$D$131</definedName>
    <definedName name="CRRINHCPTET__6489____BEXANN0\Id_CR_SF_">'CRP_SF'!$D$132</definedName>
    <definedName name="CRRINHCPTET__6489____REAANN0\FINESS_ET">'CRPP'!$E$131</definedName>
    <definedName name="CRRINHCPTET__6489____REAANN0\Id_CR_SF_">'CRP_SF'!$E$132</definedName>
    <definedName name="CRRINHCPTET__651_____ANTANN0\FINESS_ET">'CRPP'!$F$64</definedName>
    <definedName name="CRRINHCPTET__651_____ANTANN0\Id_CR_SF_">'CRP_SF'!$F$65</definedName>
    <definedName name="CRRINHCPTET__651_____BEXANN0\FINESS_ET">'CRPP'!$D$64</definedName>
    <definedName name="CRRINHCPTET__651_____BEXANN0\Id_CR_SF_">'CRP_SF'!$D$65</definedName>
    <definedName name="CRRINHCPTET__651_____REAANN0\FINESS_ET">'CRPP'!$E$64</definedName>
    <definedName name="CRRINHCPTET__651_____REAANN0\Id_CR_SF_">'CRP_SF'!$E$65</definedName>
    <definedName name="CRRINHCPTET__653_____ANTANN0\FINESS_ET">'CRPP'!$F$65</definedName>
    <definedName name="CRRINHCPTET__653_____ANTANN0\Id_CR_SF_">'CRP_SF'!$F$66</definedName>
    <definedName name="CRRINHCPTET__653_____BEXANN0\FINESS_ET">'CRPP'!$D$65</definedName>
    <definedName name="CRRINHCPTET__653_____BEXANN0\Id_CR_SF_">'CRP_SF'!$D$66</definedName>
    <definedName name="CRRINHCPTET__653_____REAANN0\FINESS_ET">'CRPP'!$E$65</definedName>
    <definedName name="CRRINHCPTET__653_____REAANN0\Id_CR_SF_">'CRP_SF'!$E$66</definedName>
    <definedName name="CRRINHCPTET__654_____ANTANN0\FINESS_ET">'CRPP'!$F$66</definedName>
    <definedName name="CRRINHCPTET__654_____ANTANN0\Id_CR_SF_">'CRP_SF'!$F$67</definedName>
    <definedName name="CRRINHCPTET__654_____BEXANN0\FINESS_ET">'CRPP'!$D$66</definedName>
    <definedName name="CRRINHCPTET__654_____BEXANN0\Id_CR_SF_">'CRP_SF'!$D$67</definedName>
    <definedName name="CRRINHCPTET__654_____REAANN0\FINESS_ET">'CRPP'!$E$66</definedName>
    <definedName name="CRRINHCPTET__654_____REAANN0\Id_CR_SF_">'CRP_SF'!$E$67</definedName>
    <definedName name="CRRINHCPTET__655_____ANTANN0\FINESS_ET">'CRPP'!$F$67</definedName>
    <definedName name="CRRINHCPTET__655_____ANTANN0\Id_CR_SF_">'CRP_SF'!$F$68</definedName>
    <definedName name="CRRINHCPTET__655_____BEXANN0\FINESS_ET">'CRPP'!$D$67</definedName>
    <definedName name="CRRINHCPTET__655_____BEXANN0\Id_CR_SF_">'CRP_SF'!$D$68</definedName>
    <definedName name="CRRINHCPTET__655_____REAANN0\FINESS_ET">'CRPP'!$E$67</definedName>
    <definedName name="CRRINHCPTET__655_____REAANN0\Id_CR_SF_">'CRP_SF'!$E$68</definedName>
    <definedName name="CRRINHCPTET__657_____ANTANN0\FINESS_ET">'CRPP'!$F$68</definedName>
    <definedName name="CRRINHCPTET__657_____ANTANN0\Id_CR_SF_">'CRP_SF'!$F$69</definedName>
    <definedName name="CRRINHCPTET__657_____BEXANN0\FINESS_ET">'CRPP'!$D$68</definedName>
    <definedName name="CRRINHCPTET__657_____BEXANN0\Id_CR_SF_">'CRP_SF'!$D$69</definedName>
    <definedName name="CRRINHCPTET__657_____REAANN0\FINESS_ET">'CRPP'!$E$68</definedName>
    <definedName name="CRRINHCPTET__657_____REAANN0\Id_CR_SF_">'CRP_SF'!$E$69</definedName>
    <definedName name="CRRINHCPTET__658_____ANTANN0\FINESS_ET">'CRPP'!$F$69</definedName>
    <definedName name="CRRINHCPTET__658_____ANTANN0\Id_CR_SF_">'CRP_SF'!$F$70</definedName>
    <definedName name="CRRINHCPTET__658_____BEXANN0\FINESS_ET">'CRPP'!$D$69</definedName>
    <definedName name="CRRINHCPTET__658_____BEXANN0\Id_CR_SF_">'CRP_SF'!$D$70</definedName>
    <definedName name="CRRINHCPTET__658_____REAANN0\FINESS_ET">'CRPP'!$E$69</definedName>
    <definedName name="CRRINHCPTET__658_____REAANN0\Id_CR_SF_">'CRP_SF'!$E$70</definedName>
    <definedName name="CRRINHCPTET__66______ANTANN0\FINESS_ET">'CRPP'!$F$72</definedName>
    <definedName name="CRRINHCPTET__66______ANTANN0\Id_CR_SF_">'CRP_SF'!$F$73</definedName>
    <definedName name="CRRINHCPTET__66______BEXANN0\FINESS_ET">'CRPP'!$D$72</definedName>
    <definedName name="CRRINHCPTET__66______BEXANN0\Id_CR_SF_">'CRP_SF'!$D$73</definedName>
    <definedName name="CRRINHCPTET__66______REAANN0\FINESS_ET">'CRPP'!$E$72</definedName>
    <definedName name="CRRINHCPTET__66______REAANN0\Id_CR_SF_">'CRP_SF'!$E$73</definedName>
    <definedName name="CRRINHCPTET__6611____ANTANN0\FINESS_ET">'CRPP'!$F$132</definedName>
    <definedName name="CRRINHCPTET__6611____ANTANN0\Id_CR_SF_">'CRP_SF'!$F$133</definedName>
    <definedName name="CRRINHCPTET__6611____BEXANN0\FINESS_ET">'CRPP'!$D$132</definedName>
    <definedName name="CRRINHCPTET__6611____BEXANN0\Id_CR_SF_">'CRP_SF'!$D$133</definedName>
    <definedName name="CRRINHCPTET__6611____REAANN0\FINESS_ET">'CRPP'!$E$132</definedName>
    <definedName name="CRRINHCPTET__6611____REAANN0\Id_CR_SF_">'CRP_SF'!$E$133</definedName>
    <definedName name="CRRINHCPTET__671_____ANTANN0\FINESS_ET">'CRPP'!$F$75</definedName>
    <definedName name="CRRINHCPTET__671_____ANTANN0\Id_CR_SF_">'CRP_SF'!$F$76</definedName>
    <definedName name="CRRINHCPTET__671_____BEXANN0\FINESS_ET">'CRPP'!$D$75</definedName>
    <definedName name="CRRINHCPTET__671_____BEXANN0\Id_CR_SF_">'CRP_SF'!$D$76</definedName>
    <definedName name="CRRINHCPTET__671_____REAANN0\FINESS_ET">'CRPP'!$E$75</definedName>
    <definedName name="CRRINHCPTET__671_____REAANN0\Id_CR_SF_">'CRP_SF'!$E$76</definedName>
    <definedName name="CRRINHCPTET__675_____ANTANN0\FINESS_ET">'CRPP'!$F$76</definedName>
    <definedName name="CRRINHCPTET__675_____ANTANN0\Id_CR_SF_">'CRP_SF'!$F$77</definedName>
    <definedName name="CRRINHCPTET__675_____BEXANN0\FINESS_ET">'CRPP'!$D$76</definedName>
    <definedName name="CRRINHCPTET__675_____BEXANN0\Id_CR_SF_">'CRP_SF'!$D$77</definedName>
    <definedName name="CRRINHCPTET__675_____REAANN0\FINESS_ET">'CRPP'!$E$76</definedName>
    <definedName name="CRRINHCPTET__675_____REAANN0\Id_CR_SF_">'CRP_SF'!$E$77</definedName>
    <definedName name="CRRINHCPTET__678_____ANTANN0\FINESS_ET">'CRPP'!$F$77</definedName>
    <definedName name="CRRINHCPTET__678_____ANTANN0\Id_CR_SF_">'CRP_SF'!$F$78</definedName>
    <definedName name="CRRINHCPTET__678_____BEXANN0\FINESS_ET">'CRPP'!$D$77</definedName>
    <definedName name="CRRINHCPTET__678_____BEXANN0\Id_CR_SF_">'CRP_SF'!$D$78</definedName>
    <definedName name="CRRINHCPTET__678_____REAANN0\FINESS_ET">'CRPP'!$E$77</definedName>
    <definedName name="CRRINHCPTET__678_____REAANN0\Id_CR_SF_">'CRP_SF'!$E$78</definedName>
    <definedName name="CRRINHCPTET__6811____ANTANN0\FINESS_ET">'CRPP'!$F$80</definedName>
    <definedName name="CRRINHCPTET__6811____ANTANN0\Id_CR_SF_">'CRP_SF'!$F$81</definedName>
    <definedName name="CRRINHCPTET__6811____BEXANN0\FINESS_ET">'CRPP'!$D$80</definedName>
    <definedName name="CRRINHCPTET__6811____BEXANN0\Id_CR_SF_">'CRP_SF'!$D$81</definedName>
    <definedName name="CRRINHCPTET__6811____REAANN0\FINESS_ET">'CRPP'!$E$80</definedName>
    <definedName name="CRRINHCPTET__6811____REAANN0\Id_CR_SF_">'CRP_SF'!$E$81</definedName>
    <definedName name="CRRINHCPTET__6812____ANTANN0\FINESS_ET">'CRPP'!$F$81</definedName>
    <definedName name="CRRINHCPTET__6812____ANTANN0\Id_CR_SF_">'CRP_SF'!$F$82</definedName>
    <definedName name="CRRINHCPTET__6812____BEXANN0\FINESS_ET">'CRPP'!$D$81</definedName>
    <definedName name="CRRINHCPTET__6812____BEXANN0\Id_CR_SF_">'CRP_SF'!$D$82</definedName>
    <definedName name="CRRINHCPTET__6812____REAANN0\FINESS_ET">'CRPP'!$E$81</definedName>
    <definedName name="CRRINHCPTET__6812____REAANN0\Id_CR_SF_">'CRP_SF'!$E$82</definedName>
    <definedName name="CRRINHCPTET__6815____ANTANN0\FINESS_ET">'CRPP'!$F$82</definedName>
    <definedName name="CRRINHCPTET__6815____ANTANN0\Id_CR_SF_">'CRP_SF'!$F$83</definedName>
    <definedName name="CRRINHCPTET__6815____BEXANN0\FINESS_ET">'CRPP'!$D$82</definedName>
    <definedName name="CRRINHCPTET__6815____BEXANN0\Id_CR_SF_">'CRP_SF'!$D$83</definedName>
    <definedName name="CRRINHCPTET__6815____REAANN0\FINESS_ET">'CRPP'!$E$82</definedName>
    <definedName name="CRRINHCPTET__6815____REAANN0\Id_CR_SF_">'CRP_SF'!$E$83</definedName>
    <definedName name="CRRINHCPTET__6816____ANTANN0\FINESS_ET">'CRPP'!$F$83</definedName>
    <definedName name="CRRINHCPTET__6816____ANTANN0\Id_CR_SF_">'CRP_SF'!$F$84</definedName>
    <definedName name="CRRINHCPTET__6816____BEXANN0\FINESS_ET">'CRPP'!$D$83</definedName>
    <definedName name="CRRINHCPTET__6816____BEXANN0\Id_CR_SF_">'CRP_SF'!$D$84</definedName>
    <definedName name="CRRINHCPTET__6816____REAANN0\FINESS_ET">'CRPP'!$E$83</definedName>
    <definedName name="CRRINHCPTET__6816____REAANN0\Id_CR_SF_">'CRP_SF'!$E$84</definedName>
    <definedName name="CRRINHCPTET__6817____ANTANN0\FINESS_ET">'CRPP'!$F$84</definedName>
    <definedName name="CRRINHCPTET__6817____ANTANN0\Id_CR_SF_">'CRP_SF'!$F$85</definedName>
    <definedName name="CRRINHCPTET__6817____BEXANN0\FINESS_ET">'CRPP'!$D$84</definedName>
    <definedName name="CRRINHCPTET__6817____BEXANN0\Id_CR_SF_">'CRP_SF'!$D$85</definedName>
    <definedName name="CRRINHCPTET__6817____REAANN0\FINESS_ET">'CRPP'!$E$84</definedName>
    <definedName name="CRRINHCPTET__6817____REAANN0\Id_CR_SF_">'CRP_SF'!$E$85</definedName>
    <definedName name="CRRINHCPTET__686_____ANTANN0\FINESS_ET">'CRPP'!$F$85</definedName>
    <definedName name="CRRINHCPTET__686_____ANTANN0\Id_CR_SF_">'CRP_SF'!$F$86</definedName>
    <definedName name="CRRINHCPTET__686_____BEXANN0\FINESS_ET">'CRPP'!$D$85</definedName>
    <definedName name="CRRINHCPTET__686_____BEXANN0\Id_CR_SF_">'CRP_SF'!$D$86</definedName>
    <definedName name="CRRINHCPTET__686_____REAANN0\FINESS_ET">'CRPP'!$E$85</definedName>
    <definedName name="CRRINHCPTET__686_____REAANN0\Id_CR_SF_">'CRP_SF'!$E$86</definedName>
    <definedName name="CRRINHCPTET__687_____ANTANN0\FINESS_ET">'CRPP'!$F$86</definedName>
    <definedName name="CRRINHCPTET__687_____ANTANN0\Id_CR_SF_">'CRP_SF'!$F$87</definedName>
    <definedName name="CRRINHCPTET__687_____BEXANN0\FINESS_ET">'CRPP'!$D$86</definedName>
    <definedName name="CRRINHCPTET__687_____BEXANN0\Id_CR_SF_">'CRP_SF'!$D$87</definedName>
    <definedName name="CRRINHCPTET__687_____REAANN0\FINESS_ET">'CRPP'!$E$86</definedName>
    <definedName name="CRRINHCPTET__687_____REAANN0\Id_CR_SF_">'CRP_SF'!$E$87</definedName>
    <definedName name="CRRINHCPTET__689_____ANTANN0\FINESS_ET">'CRPP'!$F$87</definedName>
    <definedName name="CRRINHCPTET__689_____ANTANN0\Id_CR_SF_">'CRP_SF'!$F$88</definedName>
    <definedName name="CRRINHCPTET__689_____BEXANN0\FINESS_ET">'CRPP'!$D$87</definedName>
    <definedName name="CRRINHCPTET__689_____BEXANN0\Id_CR_SF_">'CRP_SF'!$D$88</definedName>
    <definedName name="CRRINHCPTET__689_____REAANN0\FINESS_ET">'CRPP'!$E$87</definedName>
    <definedName name="CRRINHCPTET__689_____REAANN0\Id_CR_SF_">'CRP_SF'!$E$88</definedName>
    <definedName name="CRRINHCPTET__70______ANTANN0\FINESS_ET">'CRPP'!$F$118</definedName>
    <definedName name="CRRINHCPTET__70______ANTANN0\Id_CR_SF_">'CRP_SF'!$F$119</definedName>
    <definedName name="CRRINHCPTET__70______BEXANN0\FINESS_ET">'CRPP'!$D$118</definedName>
    <definedName name="CRRINHCPTET__70______BEXANN0\Id_CR_SF_">'CRP_SF'!$D$119</definedName>
    <definedName name="CRRINHCPTET__70______REAANN0\FINESS_ET">'CRPP'!$E$118</definedName>
    <definedName name="CRRINHCPTET__70______REAANN0\Id_CR_SF_">'CRP_SF'!$E$119</definedName>
    <definedName name="CRRINHCPTET__709_____ANTANN0\FINESS_ET">'CRPP'!$F$11</definedName>
    <definedName name="CRRINHCPTET__709_____ANTANN0\Id_CR_SF_">'CRP_SF'!$F$12</definedName>
    <definedName name="CRRINHCPTET__709_____BEXANN0\FINESS_ET">'CRPP'!$D$11</definedName>
    <definedName name="CRRINHCPTET__709_____BEXANN0\Id_CR_SF_">'CRP_SF'!$D$12</definedName>
    <definedName name="CRRINHCPTET__709_____REAANN0\FINESS_ET">'CRPP'!$E$11</definedName>
    <definedName name="CRRINHCPTET__709_____REAANN0\Id_CR_SF_">'CRP_SF'!$E$12</definedName>
    <definedName name="CRRINHCPTET__71______ANTANN0\FINESS_ET">'CRPP'!$F$119</definedName>
    <definedName name="CRRINHCPTET__71______ANTANN0\Id_CR_SF_">'CRP_SF'!$F$120</definedName>
    <definedName name="CRRINHCPTET__71______BEXANN0\FINESS_ET">'CRPP'!$D$119</definedName>
    <definedName name="CRRINHCPTET__71______BEXANN0\Id_CR_SF_">'CRP_SF'!$D$120</definedName>
    <definedName name="CRRINHCPTET__71______REAANN0\FINESS_ET">'CRPP'!$E$119</definedName>
    <definedName name="CRRINHCPTET__71______REAANN0\Id_CR_SF_">'CRP_SF'!$E$120</definedName>
    <definedName name="CRRINHCPTET__713_____ANTANN0\FINESS_ET">'CRPP'!$F$12</definedName>
    <definedName name="CRRINHCPTET__713_____ANTANN0\Id_CR_SF_">'CRP_SF'!$F$13</definedName>
    <definedName name="CRRINHCPTET__713_____BEXANN0\FINESS_ET">'CRPP'!$D$12</definedName>
    <definedName name="CRRINHCPTET__713_____BEXANN0\Id_CR_SF_">'CRP_SF'!$D$13</definedName>
    <definedName name="CRRINHCPTET__713_____REAANN0\FINESS_ET">'CRPP'!$E$12</definedName>
    <definedName name="CRRINHCPTET__713_____REAANN0\Id_CR_SF_">'CRP_SF'!$E$13</definedName>
    <definedName name="CRRINHCPTET__72______ANTANN0\FINESS_ET">'CRPP'!$F$120</definedName>
    <definedName name="CRRINHCPTET__72______ANTANN0\Id_CR_SF_">'CRP_SF'!$F$121</definedName>
    <definedName name="CRRINHCPTET__72______BEXANN0\FINESS_ET">'CRPP'!$D$120</definedName>
    <definedName name="CRRINHCPTET__72______BEXANN0\Id_CR_SF_">'CRP_SF'!$D$121</definedName>
    <definedName name="CRRINHCPTET__72______REAANN0\FINESS_ET">'CRPP'!$E$120</definedName>
    <definedName name="CRRINHCPTET__72______REAANN0\Id_CR_SF_">'CRP_SF'!$E$121</definedName>
    <definedName name="CRRINHCPTET__731_____ANTANN0\FINESS_ET">'CRPP'!$F$102</definedName>
    <definedName name="CRRINHCPTET__731_____ANTANN0\Id_CR_SF_">'CRP_SF'!$F$103</definedName>
    <definedName name="CRRINHCPTET__731_____BEXANN0\FINESS_ET">'CRPP'!$D$102</definedName>
    <definedName name="CRRINHCPTET__731_____BEXANN0\Id_CR_SF_">'CRP_SF'!$D$103</definedName>
    <definedName name="CRRINHCPTET__731_____REAANN0\FINESS_ET">'CRPP'!$E$102</definedName>
    <definedName name="CRRINHCPTET__731_____REAANN0\Id_CR_SF_">'CRP_SF'!$E$103</definedName>
    <definedName name="CRRINHCPTET__732_____ANTANN0\FINESS_ET">'CRPP'!$F$103</definedName>
    <definedName name="CRRINHCPTET__732_____ANTANN0\Id_CR_SF_">'CRP_SF'!$F$104</definedName>
    <definedName name="CRRINHCPTET__732_____BEXANN0\FINESS_ET">'CRPP'!$D$103</definedName>
    <definedName name="CRRINHCPTET__732_____BEXANN0\Id_CR_SF_">'CRP_SF'!$D$104</definedName>
    <definedName name="CRRINHCPTET__732_____REAANN0\FINESS_ET">'CRPP'!$E$103</definedName>
    <definedName name="CRRINHCPTET__732_____REAANN0\Id_CR_SF_">'CRP_SF'!$E$104</definedName>
    <definedName name="CRRINHCPTET__733_____ANTANN0\FINESS_ET">'CRPP'!$F$104</definedName>
    <definedName name="CRRINHCPTET__733_____ANTANN0\Id_CR_SF_">'CRP_SF'!$F$105</definedName>
    <definedName name="CRRINHCPTET__733_____BEXANN0\FINESS_ET">'CRPP'!$D$104</definedName>
    <definedName name="CRRINHCPTET__733_____BEXANN0\Id_CR_SF_">'CRP_SF'!$D$105</definedName>
    <definedName name="CRRINHCPTET__733_____REAANN0\FINESS_ET">'CRPP'!$E$104</definedName>
    <definedName name="CRRINHCPTET__733_____REAANN0\Id_CR_SF_">'CRP_SF'!$E$105</definedName>
    <definedName name="CRRINHCPTET__734_____ANTANN0\FINESS_ET">'CRPP'!$F$105</definedName>
    <definedName name="CRRINHCPTET__734_____ANTANN0\Id_CR_SF_">'CRP_SF'!$F$106</definedName>
    <definedName name="CRRINHCPTET__734_____BEXANN0\FINESS_ET">'CRPP'!$D$105</definedName>
    <definedName name="CRRINHCPTET__734_____BEXANN0\Id_CR_SF_">'CRP_SF'!$D$106</definedName>
    <definedName name="CRRINHCPTET__734_____REAANN0\FINESS_ET">'CRPP'!$E$105</definedName>
    <definedName name="CRRINHCPTET__734_____REAANN0\Id_CR_SF_">'CRP_SF'!$E$106</definedName>
    <definedName name="CRRINHCPTET__7351____ANTANN0\FINESS_ET">'CRPP'!$F$107</definedName>
    <definedName name="CRRINHCPTET__7351____ANTANN0\Id_CR_SF_">'CRP_SF'!$F$108</definedName>
    <definedName name="CRRINHCPTET__7351____BEXANN0\FINESS_ET">'CRPP'!$D$107</definedName>
    <definedName name="CRRINHCPTET__7351____BEXANN0\Id_CR_SF_">'CRP_SF'!$D$108</definedName>
    <definedName name="CRRINHCPTET__7351____REAANN0\FINESS_ET">'CRPP'!$E$107</definedName>
    <definedName name="CRRINHCPTET__7351____REAANN0\Id_CR_SF_">'CRP_SF'!$E$108</definedName>
    <definedName name="CRRINHCPTET__7352____ANTANN0\FINESS_ET">'CRPP'!$F$108</definedName>
    <definedName name="CRRINHCPTET__7352____ANTANN0\Id_CR_SF_">'CRP_SF'!$F$109</definedName>
    <definedName name="CRRINHCPTET__7352____BEXANN0\FINESS_ET">'CRPP'!$D$108</definedName>
    <definedName name="CRRINHCPTET__7352____BEXANN0\Id_CR_SF_">'CRP_SF'!$D$109</definedName>
    <definedName name="CRRINHCPTET__7352____REAANN0\FINESS_ET">'CRPP'!$E$108</definedName>
    <definedName name="CRRINHCPTET__7352____REAANN0\Id_CR_SF_">'CRP_SF'!$E$109</definedName>
    <definedName name="CRRINHCPTET__7353____ANTANN0\FINESS_ET">'CRPP'!$F$109</definedName>
    <definedName name="CRRINHCPTET__7353____ANTANN0\Id_CR_SF_">'CRP_SF'!$F$110</definedName>
    <definedName name="CRRINHCPTET__7353____BEXANN0\FINESS_ET">'CRPP'!$D$109</definedName>
    <definedName name="CRRINHCPTET__7353____BEXANN0\Id_CR_SF_">'CRP_SF'!$D$110</definedName>
    <definedName name="CRRINHCPTET__7353____REAANN0\FINESS_ET">'CRPP'!$E$109</definedName>
    <definedName name="CRRINHCPTET__7353____REAANN0\Id_CR_SF_">'CRP_SF'!$E$110</definedName>
    <definedName name="CRRINHCPTET__7358____ANTANN0\FINESS_ET">'CRPP'!$F$110</definedName>
    <definedName name="CRRINHCPTET__7358____ANTANN0\Id_CR_SF_">'CRP_SF'!$F$111</definedName>
    <definedName name="CRRINHCPTET__7358____BEXANN0\FINESS_ET">'CRPP'!$D$110</definedName>
    <definedName name="CRRINHCPTET__7358____BEXANN0\Id_CR_SF_">'CRP_SF'!$D$111</definedName>
    <definedName name="CRRINHCPTET__7358____REAANN0\FINESS_ET">'CRPP'!$E$110</definedName>
    <definedName name="CRRINHCPTET__7358____REAANN0\Id_CR_SF_">'CRP_SF'!$E$111</definedName>
    <definedName name="CRRINHCPTET__738_____ANTANN0\FINESS_ET">'CRPP'!$F$111</definedName>
    <definedName name="CRRINHCPTET__738_____ANTANN0\Id_CR_SF_">'CRP_SF'!$F$112</definedName>
    <definedName name="CRRINHCPTET__738_____BEXANN0\FINESS_ET">'CRPP'!$D$111</definedName>
    <definedName name="CRRINHCPTET__738_____BEXANN0\Id_CR_SF_">'CRP_SF'!$D$112</definedName>
    <definedName name="CRRINHCPTET__738_____REAANN0\FINESS_ET">'CRPP'!$E$111</definedName>
    <definedName name="CRRINHCPTET__738_____REAANN0\Id_CR_SF_">'CRP_SF'!$E$112</definedName>
    <definedName name="CRRINHCPTET__74______ANTANN0\FINESS_ET">'CRPP'!$F$121</definedName>
    <definedName name="CRRINHCPTET__74______ANTANN0\Id_CR_SF_">'CRP_SF'!$F$122</definedName>
    <definedName name="CRRINHCPTET__74______BEXANN0\FINESS_ET">'CRPP'!$D$121</definedName>
    <definedName name="CRRINHCPTET__74______BEXANN0\Id_CR_SF_">'CRP_SF'!$D$122</definedName>
    <definedName name="CRRINHCPTET__74______REAANN0\FINESS_ET">'CRPP'!$E$121</definedName>
    <definedName name="CRRINHCPTET__74______REAANN0\Id_CR_SF_">'CRP_SF'!$E$122</definedName>
    <definedName name="CRRINHCPTET__75______ANTANN0\FINESS_ET">'CRPP'!$F$122</definedName>
    <definedName name="CRRINHCPTET__75______ANTANN0\Id_CR_SF_">'CRP_SF'!$F$123</definedName>
    <definedName name="CRRINHCPTET__75______BEXANN0\FINESS_ET">'CRPP'!$D$122</definedName>
    <definedName name="CRRINHCPTET__75______BEXANN0\Id_CR_SF_">'CRP_SF'!$D$123</definedName>
    <definedName name="CRRINHCPTET__75______REAANN0\FINESS_ET">'CRPP'!$E$122</definedName>
    <definedName name="CRRINHCPTET__75______REAANN0\Id_CR_SF_">'CRP_SF'!$E$123</definedName>
    <definedName name="CRRINHCPTET__76______ANTANN0\FINESS_ET">'CRPP'!$F$139</definedName>
    <definedName name="CRRINHCPTET__76______ANTANN0\Id_CR_SF_">'CRP_SF'!$F$140</definedName>
    <definedName name="CRRINHCPTET__76______BEXANN0\FINESS_ET">'CRPP'!$D$139</definedName>
    <definedName name="CRRINHCPTET__76______BEXANN0\Id_CR_SF_">'CRP_SF'!$D$140</definedName>
    <definedName name="CRRINHCPTET__76______REAANN0\FINESS_ET">'CRPP'!$E$139</definedName>
    <definedName name="CRRINHCPTET__76______REAANN0\Id_CR_SF_">'CRP_SF'!$E$140</definedName>
    <definedName name="CRRINHCPTET__771_____ANTANN0\FINESS_ET">'CRPP'!$F$142</definedName>
    <definedName name="CRRINHCPTET__771_____ANTANN0\Id_CR_SF_">'CRP_SF'!$F$143</definedName>
    <definedName name="CRRINHCPTET__771_____BEXANN0\FINESS_ET">'CRPP'!$D$142</definedName>
    <definedName name="CRRINHCPTET__771_____BEXANN0\Id_CR_SF_">'CRP_SF'!$D$143</definedName>
    <definedName name="CRRINHCPTET__771_____REAANN0\FINESS_ET">'CRPP'!$E$142</definedName>
    <definedName name="CRRINHCPTET__771_____REAANN0\Id_CR_SF_">'CRP_SF'!$E$143</definedName>
    <definedName name="CRRINHCPTET__775_____ANTANN0\FINESS_ET">'CRPP'!$F$143</definedName>
    <definedName name="CRRINHCPTET__775_____ANTANN0\Id_CR_SF_">'CRP_SF'!$F$144</definedName>
    <definedName name="CRRINHCPTET__775_____BEXANN0\FINESS_ET">'CRPP'!$D$143</definedName>
    <definedName name="CRRINHCPTET__775_____BEXANN0\Id_CR_SF_">'CRP_SF'!$D$144</definedName>
    <definedName name="CRRINHCPTET__775_____REAANN0\FINESS_ET">'CRPP'!$E$143</definedName>
    <definedName name="CRRINHCPTET__775_____REAANN0\Id_CR_SF_">'CRP_SF'!$E$144</definedName>
    <definedName name="CRRINHCPTET__777_____ANTANN0\FINESS_ET">'CRPP'!$F$144</definedName>
    <definedName name="CRRINHCPTET__777_____ANTANN0\Id_CR_SF_">'CRP_SF'!$F$145</definedName>
    <definedName name="CRRINHCPTET__777_____BEXANN0\FINESS_ET">'CRPP'!$D$144</definedName>
    <definedName name="CRRINHCPTET__777_____BEXANN0\Id_CR_SF_">'CRP_SF'!$D$145</definedName>
    <definedName name="CRRINHCPTET__777_____REAANN0\FINESS_ET">'CRPP'!$E$144</definedName>
    <definedName name="CRRINHCPTET__777_____REAANN0\Id_CR_SF_">'CRP_SF'!$E$145</definedName>
    <definedName name="CRRINHCPTET__778_____ANTANN0\FINESS_ET">'CRPP'!$F$145</definedName>
    <definedName name="CRRINHCPTET__778_____ANTANN0\Id_CR_SF_">'CRP_SF'!$F$146</definedName>
    <definedName name="CRRINHCPTET__778_____BEXANN0\FINESS_ET">'CRPP'!$D$145</definedName>
    <definedName name="CRRINHCPTET__778_____BEXANN0\Id_CR_SF_">'CRP_SF'!$D$146</definedName>
    <definedName name="CRRINHCPTET__778_____REAANN0\FINESS_ET">'CRPP'!$E$145</definedName>
    <definedName name="CRRINHCPTET__778_____REAANN0\Id_CR_SF_">'CRP_SF'!$E$146</definedName>
    <definedName name="CRRINHCPTET__7811____ANTANN0\FINESS_ET">'CRPP'!$F$148</definedName>
    <definedName name="CRRINHCPTET__7811____ANTANN0\Id_CR_SF_">'CRP_SF'!$F$149</definedName>
    <definedName name="CRRINHCPTET__7811____BEXANN0\FINESS_ET">'CRPP'!$D$148</definedName>
    <definedName name="CRRINHCPTET__7811____BEXANN0\Id_CR_SF_">'CRP_SF'!$D$149</definedName>
    <definedName name="CRRINHCPTET__7811____REAANN0\FINESS_ET">'CRPP'!$E$148</definedName>
    <definedName name="CRRINHCPTET__7811____REAANN0\Id_CR_SF_">'CRP_SF'!$E$149</definedName>
    <definedName name="CRRINHCPTET__7815____ANTANN0\FINESS_ET">'CRPP'!$F$149</definedName>
    <definedName name="CRRINHCPTET__7815____ANTANN0\Id_CR_SF_">'CRP_SF'!$F$150</definedName>
    <definedName name="CRRINHCPTET__7815____BEXANN0\FINESS_ET">'CRPP'!$D$149</definedName>
    <definedName name="CRRINHCPTET__7815____BEXANN0\Id_CR_SF_">'CRP_SF'!$D$150</definedName>
    <definedName name="CRRINHCPTET__7815____REAANN0\FINESS_ET">'CRPP'!$E$149</definedName>
    <definedName name="CRRINHCPTET__7815____REAANN0\Id_CR_SF_">'CRP_SF'!$E$150</definedName>
    <definedName name="CRRINHCPTET__7816____ANTANN0\FINESS_ET">'CRPP'!$F$150</definedName>
    <definedName name="CRRINHCPTET__7816____ANTANN0\Id_CR_SF_">'CRP_SF'!$F$151</definedName>
    <definedName name="CRRINHCPTET__7816____BEXANN0\FINESS_ET">'CRPP'!$D$150</definedName>
    <definedName name="CRRINHCPTET__7816____BEXANN0\Id_CR_SF_">'CRP_SF'!$D$151</definedName>
    <definedName name="CRRINHCPTET__7816____REAANN0\FINESS_ET">'CRPP'!$E$150</definedName>
    <definedName name="CRRINHCPTET__7816____REAANN0\Id_CR_SF_">'CRP_SF'!$E$151</definedName>
    <definedName name="CRRINHCPTET__7817____ANTANN0\FINESS_ET">'CRPP'!$F$151</definedName>
    <definedName name="CRRINHCPTET__7817____ANTANN0\Id_CR_SF_">'CRP_SF'!$F$152</definedName>
    <definedName name="CRRINHCPTET__7817____BEXANN0\FINESS_ET">'CRPP'!$D$151</definedName>
    <definedName name="CRRINHCPTET__7817____BEXANN0\Id_CR_SF_">'CRP_SF'!$D$152</definedName>
    <definedName name="CRRINHCPTET__7817____REAANN0\FINESS_ET">'CRPP'!$E$151</definedName>
    <definedName name="CRRINHCPTET__7817____REAANN0\Id_CR_SF_">'CRP_SF'!$E$152</definedName>
    <definedName name="CRRINHCPTET__786_____ANTANN0\FINESS_ET">'CRPP'!$F$152</definedName>
    <definedName name="CRRINHCPTET__786_____ANTANN0\Id_CR_SF_">'CRP_SF'!$F$153</definedName>
    <definedName name="CRRINHCPTET__786_____BEXANN0\FINESS_ET">'CRPP'!$D$152</definedName>
    <definedName name="CRRINHCPTET__786_____BEXANN0\Id_CR_SF_">'CRP_SF'!$D$153</definedName>
    <definedName name="CRRINHCPTET__786_____REAANN0\FINESS_ET">'CRPP'!$E$152</definedName>
    <definedName name="CRRINHCPTET__786_____REAANN0\Id_CR_SF_">'CRP_SF'!$E$153</definedName>
    <definedName name="CRRINHCPTET__787_____ANTANN0\FINESS_ET">'CRPP'!$F$153</definedName>
    <definedName name="CRRINHCPTET__787_____ANTANN0\Id_CR_SF_">'CRP_SF'!$F$154</definedName>
    <definedName name="CRRINHCPTET__787_____BEXANN0\FINESS_ET">'CRPP'!$D$153</definedName>
    <definedName name="CRRINHCPTET__787_____BEXANN0\Id_CR_SF_">'CRP_SF'!$D$154</definedName>
    <definedName name="CRRINHCPTET__787_____REAANN0\FINESS_ET">'CRPP'!$E$153</definedName>
    <definedName name="CRRINHCPTET__787_____REAANN0\Id_CR_SF_">'CRP_SF'!$E$154</definedName>
    <definedName name="CRRINHCPTET__789_____ANTANN0\FINESS_ET">'CRPP'!$F$154</definedName>
    <definedName name="CRRINHCPTET__789_____ANTANN0\Id_CR_SF_">'CRP_SF'!$F$155</definedName>
    <definedName name="CRRINHCPTET__789_____BEXANN0\FINESS_ET">'CRPP'!$D$154</definedName>
    <definedName name="CRRINHCPTET__789_____BEXANN0\Id_CR_SF_">'CRP_SF'!$D$155</definedName>
    <definedName name="CRRINHCPTET__789_____REAANN0\FINESS_ET">'CRPP'!$E$154</definedName>
    <definedName name="CRRINHCPTET__789_____REAANN0\Id_CR_SF_">'CRP_SF'!$E$155</definedName>
    <definedName name="CRRINHCPTET__79______ANTANN0\FINESS_ET">'CRPP'!$F$155</definedName>
    <definedName name="CRRINHCPTET__79______ANTANN0\Id_CR_SF_">'CRP_SF'!$F$156</definedName>
    <definedName name="CRRINHCPTET__79______BEXANN0\FINESS_ET">'CRPP'!$D$155</definedName>
    <definedName name="CRRINHCPTET__79______BEXANN0\Id_CR_SF_">'CRP_SF'!$D$156</definedName>
    <definedName name="CRRINHCPTET__79______REAANN0\FINESS_ET">'CRPP'!$E$155</definedName>
    <definedName name="CRRINHCPTET__79______REAANN0\Id_CR_SF_">'CRP_SF'!$E$156</definedName>
    <definedName name="CRRINHCPTET__RANDEFI_ANTANN0\FINESS_ET">'CRPP'!$F$165</definedName>
    <definedName name="CRRINHCPTET__RANDEFI_ANTANN0\Id_CR_SF_">'CRP_SF'!$F$166</definedName>
    <definedName name="CRRINHCPTET__RANDEFI_BEXANN0\FINESS_ET">'CRPP'!$D$165</definedName>
    <definedName name="CRRINHCPTET__RANDEFI_BEXANN0\Id_CR_SF_">'CRP_SF'!$D$166</definedName>
    <definedName name="CRRINHCPTET__RANDEFI_REAANN0\FINESS_ET">'CRPP'!$E$165</definedName>
    <definedName name="CRRINHCPTET__RANDEFI_REAANN0\Id_CR_SF_">'CRP_SF'!$E$166</definedName>
    <definedName name="CRRINHCPTET__RANEXCEDANTANN0\FINESS_ET">'CRPP'!$F$166</definedName>
    <definedName name="CRRINHCPTET__RANEXCEDANTANN0\Id_CR_SF_">'CRP_SF'!$F$167</definedName>
    <definedName name="CRRINHCPTET__RANEXCEDBEXANN0\FINESS_ET">'CRPP'!$D$166</definedName>
    <definedName name="CRRINHCPTET__RANEXCEDBEXANN0\Id_CR_SF_">'CRP_SF'!$D$167</definedName>
    <definedName name="CRRINHCPTET__RANEXCEDREAANN0\FINESS_ET">'CRPP'!$E$166</definedName>
    <definedName name="CRRINHCPTET__RANEXCEDREAANN0\Id_CR_SF_">'CRP_SF'!$E$167</definedName>
    <definedName name="CRRINHIDEN___ADRESSE____ANN0\_________">'Page de garde'!$D$12</definedName>
    <definedName name="CRRINHIDEN___ADRESSE____ANN0\FINESS_ET">'Page de garde'!$D$29</definedName>
    <definedName name="CRRINHIDEN___ADRESSE____ANN0\Id_CR_SF_">'Id_CR_SF'!$D$8</definedName>
    <definedName name="CRRINHIDEN___ANNEEREF___ANN0\_________">'Page de garde'!$D$4</definedName>
    <definedName name="CRRINHIDEN___CAPAAUTO___ANN0\FINESS_ET">'Page de garde'!$H$29</definedName>
    <definedName name="CRRINHIDEN___CAPAAUTO___ANN0\Id_CR_SF_">'Id_CR_SF'!$G$8</definedName>
    <definedName name="CRRINHIDEN___CAPAINST___ANN0\FINESS_ET">'Page de garde'!$I$29</definedName>
    <definedName name="CRRINHIDEN___CAPAINST___ANN0\Id_CR_SF_">'Id_CR_SF'!$H$8</definedName>
    <definedName name="CRRINHIDEN___CATEGORI___ANN0\FINESS_ET">'Page de garde'!$F$29</definedName>
    <definedName name="CRRINHIDEN___CATEGORI___ANN0\Id_CR_SF_">'Id_CR_SF'!$F$8</definedName>
    <definedName name="CRRINHIDEN___CCNT_______ANN0\_________">'Page de garde'!$E$34</definedName>
    <definedName name="CRRINHIDEN___DATEAUTO___ANN0\FINESS_ET">'Page de garde'!$N$29</definedName>
    <definedName name="CRRINHIDEN___DATECPOM___ANN0\_________">'Conversions'!$B$1</definedName>
    <definedName name="CRRINHIDEN___DATEGENE___ANN0\_________">'Conversions'!$B$2</definedName>
    <definedName name="CRRINHIDEN___EDITEURL___ANN0\_________">'Page de garde'!$A$3</definedName>
    <definedName name="CRRINHIDEN___EMAIL______ANN0\_________">'Page de garde'!$D$18</definedName>
    <definedName name="CRRINHIDEN___FAX________ANN0\_________">'Page de garde'!$D$16</definedName>
    <definedName name="CRRINHIDEN___FINESSET___ANN0\FINESS_ET">'Page de garde'!$E$29</definedName>
    <definedName name="CRRINHIDEN___FINESSET___ANN0\Id_CR_SF_">'Id_CR_SF'!$E$8</definedName>
    <definedName name="CRRINHIDEN___FINESSPR___ANN0\_________">'Page de garde'!$E$29</definedName>
    <definedName name="CRRINHIDEN___Id_CR_SF___ANN0\Id_CR_SF_">'Id_CR_SF'!$B$8</definedName>
    <definedName name="CRRINHIDEN___JOUROUV____ANN0\FINESS_ET">'Page de garde'!$J$29</definedName>
    <definedName name="CRRINHIDEN___JOUROUV____ANN0\Id_CR_SF_">'Id_CR_SF'!$I$8</definedName>
    <definedName name="CRRINHIDEN___NFINESS____ANN0\_________">'Page de garde'!$D$6</definedName>
    <definedName name="CRRINHIDEN___NOMETAB____ANN0\FINESS_ET">'Page de garde'!$C$29</definedName>
    <definedName name="CRRINHIDEN___NOMETAB____ANN0\Id_CR_SF_">'Id_CR_SF'!$C$8</definedName>
    <definedName name="CRRINHIDEN___NOMREPRE___ANN0\_________">'Page de garde'!$D$20</definedName>
    <definedName name="CRRINHIDEN___ORGAGEST___ANN0\_________">'Page de garde'!$D$8</definedName>
    <definedName name="CRRINHIDEN___PERIODE____ANN0\_________">'Page de garde'!$D$24</definedName>
    <definedName name="CRRINHIDEN___STATUTJU___ANN0\_________">'Page de garde'!$D$10</definedName>
    <definedName name="CRRINHIDEN___TEL________ANN0\_________">'Page de garde'!$D$14</definedName>
    <definedName name="CRRINHIDEN___VERSION____ANN0\_________">'Page de garde'!$A$1</definedName>
    <definedName name="CRRINHIDEN___VERSIONL___ANN0\_________">'Page de garde'!$A$2</definedName>
    <definedName name="mois">'Liste'!$C$2:$C$14</definedName>
    <definedName name="RepereConso">'Conso'!$C:$C</definedName>
    <definedName name="RepereCRP">'Synthèse_CRP'!$5:$16</definedName>
    <definedName name="RepereCRP_FISF">'Synthèse_CRP'!$21:$35</definedName>
    <definedName name="ReperePrincipal">'Synthèse_CRP'!$5:$16</definedName>
    <definedName name="RepereProchain">'Synthèse_CRP'!$A$21</definedName>
    <definedName name="RepereProchainConso">'Conso'!$D$1</definedName>
    <definedName name="statut">'Liste'!$A$2:$A$6</definedName>
    <definedName name="_xlnm.Print_Area" localSheetId="9">'CRP_SF'!$B$6:$H$179</definedName>
    <definedName name="_xlnm.Print_Area" localSheetId="8">'CRPP'!$B$5:$H$178</definedName>
    <definedName name="_xlnm.Print_Area" localSheetId="11">'EPRD synthétique'!$B$2:$G$25</definedName>
  </definedNames>
  <calcPr fullCalcOnLoad="1"/>
</workbook>
</file>

<file path=xl/sharedStrings.xml><?xml version="1.0" encoding="utf-8"?>
<sst xmlns="http://schemas.openxmlformats.org/spreadsheetml/2006/main" count="746" uniqueCount="368">
  <si>
    <t>ACHATS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</si>
  <si>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</si>
  <si>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</si>
  <si>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</si>
  <si>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</si>
  <si>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</si>
  <si>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</si>
  <si>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</si>
  <si>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</si>
  <si>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</si>
  <si>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</si>
  <si>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</si>
  <si>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</si>
  <si>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</si>
  <si>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</si>
  <si>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</si>
  <si>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</si>
  <si>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</si>
  <si>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</si>
  <si>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</si>
  <si>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</si>
  <si>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</si>
  <si>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</si>
  <si>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</si>
  <si>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</si>
  <si>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</si>
  <si>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</si>
  <si>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</si>
  <si>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</si>
  <si>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</si>
  <si>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</si>
  <si>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AUTRES CHARGES DE GESTION COURANTE</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</si>
  <si>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</si>
  <si>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</si>
  <si>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</si>
  <si>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</si>
  <si>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</si>
  <si>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</si>
  <si>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</si>
  <si>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</si>
  <si>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</si>
  <si>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</si>
  <si>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</si>
  <si>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</si>
  <si>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</si>
  <si>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</si>
  <si>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dépréciations des immobilisations incorporelles et corporelles</t>
  </si>
  <si>
    <t>Dotations aux dépréciations des actifs circulants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</si>
  <si>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</si>
  <si>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</si>
  <si>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</si>
  <si>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</si>
  <si>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</si>
  <si>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à la charge de l’usager (hors EHPAD)</t>
  </si>
  <si>
    <t>Produits des EHPAD - Secteur des personnes âgées</t>
  </si>
  <si>
    <t>dont produits à la charge de l'assurance maladie</t>
  </si>
  <si>
    <t>dont produits à la charge du département</t>
  </si>
  <si>
    <t>dont produits à la charge de l'usager</t>
  </si>
  <si>
    <t>Produits à la charge d’autres financeurs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</si>
  <si>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</si>
  <si>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</si>
  <si>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</si>
  <si>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</si>
  <si>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</si>
  <si>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</si>
  <si>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</si>
  <si>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</si>
  <si>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rémunérations des personnes handicapées</t>
  </si>
  <si>
    <t>Remboursements sur charges de sécurité sociale et de prévoyance et sur autres charges sociales</t>
  </si>
  <si>
    <t>Fonds de compensation des cessations anticipées d'activité</t>
  </si>
  <si>
    <t>Intérêts des emprunts et dettes (en recettes)</t>
  </si>
  <si>
    <t>Produits financiers</t>
  </si>
  <si>
    <t xml:space="preserve">PRODUITS EXCEPTIONNELS </t>
  </si>
  <si>
    <t>Produits exceptionnels sur opérations de gestion</t>
  </si>
  <si>
    <t>Produits de cessions d'éléments d'actif</t>
  </si>
  <si>
    <t>Autres produits exceptionnels</t>
  </si>
  <si>
    <t>AUTRES PRODUITS</t>
  </si>
  <si>
    <t>Reprises sur dépréciations et provisions (à inscrire dans les produits financiers)</t>
  </si>
  <si>
    <t>Reprises sur dépréciations et provisions (à inscrire dans les produits exceptionnels)</t>
  </si>
  <si>
    <t>Transferts de charges</t>
  </si>
  <si>
    <t>6459/ 69/79</t>
  </si>
  <si>
    <t>EXCEDENT PREVISIONNEL</t>
  </si>
  <si>
    <t>DEFICIT PREVISIONNEL</t>
  </si>
  <si>
    <t>Produits</t>
  </si>
  <si>
    <t>Achats et variation de stocks</t>
  </si>
  <si>
    <t>Transports de biens, d'usagers et transports collectifs du personnel</t>
  </si>
  <si>
    <t>Locations</t>
  </si>
  <si>
    <t>Entretien et réparations</t>
  </si>
  <si>
    <t>CRPP</t>
  </si>
  <si>
    <t>Catégorie</t>
  </si>
  <si>
    <t>Date d'autorisation</t>
  </si>
  <si>
    <t>Capacité autorisée</t>
  </si>
  <si>
    <t>Capacité installée</t>
  </si>
  <si>
    <t>Adresses</t>
  </si>
  <si>
    <t>Amplitude d'ouverture sur l'année (en jours)</t>
  </si>
  <si>
    <t>dont prestations de nettoyage à l'extérieur</t>
  </si>
  <si>
    <t>dont prestations d'informatique à l'extérieur</t>
  </si>
  <si>
    <t>dont prestations de blanchissage à l'extérieur</t>
  </si>
  <si>
    <t>dont prestations d'alimentation à l'extérieur</t>
  </si>
  <si>
    <t>CRPA_1</t>
  </si>
  <si>
    <t>CRPA_2</t>
  </si>
  <si>
    <t>CRPA_...</t>
  </si>
  <si>
    <t>Page  à</t>
  </si>
  <si>
    <t>Comptes de résultat prévisionnel</t>
  </si>
  <si>
    <t>Page</t>
  </si>
  <si>
    <t>Documents</t>
  </si>
  <si>
    <t>Identification de l'onglet</t>
  </si>
  <si>
    <t>Pagination</t>
  </si>
  <si>
    <t>Tableau_Rcc</t>
  </si>
  <si>
    <t>TOTAL DES CHARGES</t>
  </si>
  <si>
    <t>TOTAL DES PRODUITS</t>
  </si>
  <si>
    <t>TOTAL EQUILIBRE DU COMPTE DE RESULTAT PREVISIONNEL</t>
  </si>
  <si>
    <t>Produits des cessions d'éléments d'actif</t>
  </si>
  <si>
    <t>Dotations aux amortissements, aux dépréciations et aux provisions</t>
  </si>
  <si>
    <t>SOUS-TOTAL 1</t>
  </si>
  <si>
    <t>SOUS-TOTAL 2</t>
  </si>
  <si>
    <t>Synthèse des CRP</t>
  </si>
  <si>
    <t>Synthèse_CRP</t>
  </si>
  <si>
    <t>EPRD-Synthétique</t>
  </si>
  <si>
    <t>TOTAL EQUILIBRE DU COMPTE DE RESULTAT PREVISIONNEL PRINCIPAL/ANNEXE</t>
  </si>
  <si>
    <t>Reprises sur dépréciations des actifs circulants</t>
  </si>
  <si>
    <t>Reprises sur dépréciations des immobilisations incorporelles et corporelles</t>
  </si>
  <si>
    <t>Reprises sur provisions d'exploitation</t>
  </si>
  <si>
    <t>Reprises sur amortissements des immobilisations incorporelles et corporelles</t>
  </si>
  <si>
    <t>RESULTAT COMPTABLE PREVISIONNEL EXCEDENTAIRE</t>
  </si>
  <si>
    <t>RESULTAT COMPTABLE PREVISIONNEL DEFICITAIRE</t>
  </si>
  <si>
    <t>Sommaire</t>
  </si>
  <si>
    <t>Cadre EPRD synthétique</t>
  </si>
  <si>
    <t>Tableau de répartition des charges communes et opérations faites en commun</t>
  </si>
  <si>
    <t>Convention collective majoritaire de travail / accord d'entreprise :</t>
  </si>
  <si>
    <t>APPORT A LA CAPACITE D'AUTOFINANCEMENT (si 1-2&gt;0)</t>
  </si>
  <si>
    <t>PRELEVEMENT SUR LA CAPACITE D'AUTOFINANCEMENT (si 1-2&lt;0)</t>
  </si>
  <si>
    <t>COMPTE DE RESULTAT PREVISIONNEL PRINCIPAL - (PREVISIONS EXERCICE N)</t>
  </si>
  <si>
    <t>COMPTE DE RESULTAT PREVISIONNEL ANNEXE  -  (PREVISIONS EXERCICE N)</t>
  </si>
  <si>
    <t>EHPAD 2</t>
  </si>
  <si>
    <t>RESULTAT COMPTABLE PREVISIONNEL (EXCEDENT)</t>
  </si>
  <si>
    <t>RESULTAT COMPTABLE PREVISIONNEL (DEFICIT)</t>
  </si>
  <si>
    <t>Taux de réalisation (%)</t>
  </si>
  <si>
    <t>(1)</t>
  </si>
  <si>
    <t>(2)</t>
  </si>
  <si>
    <t>(3)</t>
  </si>
  <si>
    <t>(2)+(3) = (4)</t>
  </si>
  <si>
    <t>(4)/(1)</t>
  </si>
  <si>
    <t>Sections soins et dépendance uniquement</t>
  </si>
  <si>
    <t>Total Réalisations et Anticipation sur les derniers mois de l'année</t>
  </si>
  <si>
    <t>Groupe I : charges afférentes à l'exploitation courante</t>
  </si>
  <si>
    <t>Groupe I : produits de la tarification</t>
  </si>
  <si>
    <t>Groupe II : charges afférentes au personnel</t>
  </si>
  <si>
    <t>Groupe II : autres produits relatifs à l'exploitation</t>
  </si>
  <si>
    <t>Groupe III : charges afférentes à la structure</t>
  </si>
  <si>
    <t>Groupe III : produits financiers, produits exceptionnels et produits non encaissables</t>
  </si>
  <si>
    <t>Exercice :</t>
  </si>
  <si>
    <t>N° FINESS (entité juridique) :</t>
  </si>
  <si>
    <t>Organisme gestionnaire :</t>
  </si>
  <si>
    <t>Statut de l'entité juridique :</t>
  </si>
  <si>
    <t>Adresse :</t>
  </si>
  <si>
    <t>Téléphone :</t>
  </si>
  <si>
    <t>Fax :</t>
  </si>
  <si>
    <t>Email :</t>
  </si>
  <si>
    <t>Nom et qualité de la personne habilitée à représenter l'organisme gestionnaire :</t>
  </si>
  <si>
    <t>Date d'effet du contrat pluriannuel d'objectifs et de moyens :</t>
  </si>
  <si>
    <t>Raison sociale :</t>
  </si>
  <si>
    <t>FINESS ET :</t>
  </si>
  <si>
    <r>
      <t>GROUPE I :</t>
    </r>
    <r>
      <rPr>
        <b/>
        <sz val="10"/>
        <rFont val="Arial"/>
        <family val="2"/>
      </rPr>
      <t xml:space="preserve"> CHARGES AFFERENTES A L'EXPLOITATION COURANTE</t>
    </r>
  </si>
  <si>
    <r>
      <t>GROUPE I :</t>
    </r>
    <r>
      <rPr>
        <b/>
        <sz val="10"/>
        <rFont val="Arial"/>
        <family val="2"/>
      </rPr>
      <t xml:space="preserve"> PRODUITS DE LA TARIFICATION</t>
    </r>
  </si>
  <si>
    <r>
      <t>GROUPE II :</t>
    </r>
    <r>
      <rPr>
        <b/>
        <sz val="10"/>
        <rFont val="Arial"/>
        <family val="2"/>
      </rPr>
      <t xml:space="preserve"> AUTRES PRODUITS RELATIFS A L'EXPLOITATION</t>
    </r>
  </si>
  <si>
    <t>FINESS ET</t>
  </si>
  <si>
    <t>Raison sociale</t>
  </si>
  <si>
    <t>statut</t>
  </si>
  <si>
    <t>categorie</t>
  </si>
  <si>
    <t>mois</t>
  </si>
  <si>
    <t>Janvier</t>
  </si>
  <si>
    <t>Février</t>
  </si>
  <si>
    <t>Mars</t>
  </si>
  <si>
    <t>Avril</t>
  </si>
  <si>
    <t>Mai</t>
  </si>
  <si>
    <t>Juin</t>
  </si>
  <si>
    <t>Juillet</t>
  </si>
  <si>
    <t>Août</t>
  </si>
  <si>
    <t>Septembre</t>
  </si>
  <si>
    <t>Octobre</t>
  </si>
  <si>
    <t>Novembre</t>
  </si>
  <si>
    <t>Décembre</t>
  </si>
  <si>
    <t xml:space="preserve">Date de génération du fichier </t>
  </si>
  <si>
    <t>Conso</t>
  </si>
  <si>
    <t>Etablissement Public</t>
  </si>
  <si>
    <t>AJA</t>
  </si>
  <si>
    <t>Etat &amp; Col.Territ.</t>
  </si>
  <si>
    <t>Org. Privé Commer.</t>
  </si>
  <si>
    <t>Org.Privé non Lucr.</t>
  </si>
  <si>
    <t>EHPAD</t>
  </si>
  <si>
    <t/>
  </si>
  <si>
    <t>Présentation des charges :</t>
  </si>
  <si>
    <t>Contribution versée au groupement hospitalier de territoire</t>
  </si>
  <si>
    <t>Dotations aux provisions d'exploitation</t>
  </si>
  <si>
    <t>Engagements à réaliser sur ressources affectées</t>
  </si>
  <si>
    <t>Présentation des produits :</t>
  </si>
  <si>
    <t>Report des ressources non utilisées des exercices antérieurs</t>
  </si>
  <si>
    <t>Quotes-parts des subventions et fonds associatifs virées au résultat</t>
  </si>
  <si>
    <t>Reprises sur amortissements, dépréciations et provisions</t>
  </si>
  <si>
    <t>EPRD N</t>
  </si>
  <si>
    <t>Projection actulaisée N</t>
  </si>
  <si>
    <r>
      <rPr>
        <b/>
        <sz val="8"/>
        <rFont val="Arial"/>
        <family val="2"/>
      </rPr>
      <t>Groupe II:</t>
    </r>
    <r>
      <rPr>
        <sz val="8"/>
        <rFont val="Arial"/>
        <family val="2"/>
      </rPr>
      <t xml:space="preserve"> autres produits relatifs à l'exploitation</t>
    </r>
  </si>
  <si>
    <r>
      <rPr>
        <b/>
        <sz val="8"/>
        <rFont val="Arial"/>
        <family val="2"/>
      </rPr>
      <t>Groupe I</t>
    </r>
    <r>
      <rPr>
        <sz val="8"/>
        <rFont val="Arial"/>
        <family val="2"/>
      </rPr>
      <t>: produits de la tarification</t>
    </r>
  </si>
  <si>
    <r>
      <rPr>
        <b/>
        <sz val="8"/>
        <rFont val="Arial"/>
        <family val="2"/>
      </rPr>
      <t>Groupe I:</t>
    </r>
    <r>
      <rPr>
        <sz val="8"/>
        <rFont val="Arial"/>
        <family val="2"/>
      </rPr>
      <t xml:space="preserve"> charges afférentes à l'exploitation courante</t>
    </r>
  </si>
  <si>
    <r>
      <rPr>
        <b/>
        <sz val="8"/>
        <rFont val="Arial"/>
        <family val="2"/>
      </rPr>
      <t>Groupe II:</t>
    </r>
    <r>
      <rPr>
        <sz val="8"/>
        <rFont val="Arial"/>
        <family val="2"/>
      </rPr>
      <t xml:space="preserve"> charges afférentes au personnel</t>
    </r>
  </si>
  <si>
    <r>
      <rPr>
        <b/>
        <sz val="8"/>
        <rFont val="Arial"/>
        <family val="2"/>
      </rPr>
      <t>Groupe III:</t>
    </r>
    <r>
      <rPr>
        <sz val="8"/>
        <rFont val="Arial"/>
        <family val="2"/>
      </rPr>
      <t xml:space="preserve"> charges afférentes à la structure</t>
    </r>
  </si>
  <si>
    <r>
      <t xml:space="preserve">Groupe III : </t>
    </r>
    <r>
      <rPr>
        <sz val="8"/>
        <rFont val="Arial"/>
        <family val="2"/>
      </rPr>
      <t>produits financiers, produits exceptionnels et produits non encaissables</t>
    </r>
  </si>
  <si>
    <t>Etablissements</t>
  </si>
  <si>
    <t>Anticipation sur les derniers mois de N</t>
  </si>
  <si>
    <t>Lisez-moi du cadre "RIA simplifié"</t>
  </si>
  <si>
    <t>dont produits à la charge d'autres financeurs</t>
  </si>
  <si>
    <t>Prélèvement sur la CAF en pourcentage des produits</t>
  </si>
  <si>
    <t xml:space="preserve">Récapitulatif des aides contextuelles </t>
  </si>
  <si>
    <t>N° FINESS (entité juridique)</t>
  </si>
  <si>
    <t>Première ligne du tableau de la page de garde</t>
  </si>
  <si>
    <t xml:space="preserve">Deuxième ligne et lignes suivantes du tableau de la page de garde </t>
  </si>
  <si>
    <t>Icônes du tableau de la page de garde</t>
  </si>
  <si>
    <t xml:space="preserve">: crée les onglets correspondants selon le procédé décrit dans le "LISEZ-MOI". </t>
  </si>
  <si>
    <t>N° FINESS Etablissement</t>
  </si>
  <si>
    <t>Dénomination du CRP sans n° FINESS</t>
  </si>
  <si>
    <t>=&gt; Donner un titre explicite: par exemple nom du site et structure de rattachement</t>
  </si>
  <si>
    <t>N° FINESS de rattachement</t>
  </si>
  <si>
    <t>Saisir les informations des comptes de résultat prévisionnels annexes (CRPA). Une ligne par CRPA est à saisir.</t>
  </si>
  <si>
    <t>Identification des activités sans numéro FINESS</t>
  </si>
  <si>
    <t>Liste des établissements, services et activités sans FINESS Etablissement relevant du périmètre de l'EPRD</t>
  </si>
  <si>
    <t>Adresse</t>
  </si>
  <si>
    <t>Résultats antérieurs repris dans le cadre de la tarification (déficits)</t>
  </si>
  <si>
    <t>Résultats antérieurs repris dans le cadre de la tarification (excédents)</t>
  </si>
  <si>
    <t xml:space="preserve">Dénomination du CRP sans FINESS : </t>
  </si>
  <si>
    <t xml:space="preserve">N° d'identifiant : </t>
  </si>
  <si>
    <t>FINESS de rattachement :</t>
  </si>
  <si>
    <t>Compte de résultat prévisionnel annexe - Activité sans FINESS</t>
  </si>
  <si>
    <t>Compte de résultat prévisionnel principal/annexe non soumis à l'obligation d'équilibre - Présentation des produits</t>
  </si>
  <si>
    <t>Sous-traitance : prestations à caractère médical</t>
  </si>
  <si>
    <t>Sous-traitance : prestations à caractère médico-social</t>
  </si>
  <si>
    <t>Sous-traitance : autres prestations de service</t>
  </si>
  <si>
    <t>Compte de résultat prévisionnel principal/annexe non soumis à l'obligation d'équilibre - Présentation des charges</t>
  </si>
  <si>
    <t>categorie_Id_CRP_SF</t>
  </si>
  <si>
    <t>Accueil de jour adossé</t>
  </si>
  <si>
    <t>Autres</t>
  </si>
  <si>
    <t xml:space="preserve">N° Identifiant : </t>
  </si>
  <si>
    <t>Dénomination du CR sans Finess :</t>
  </si>
  <si>
    <t>Apport à la CAF en pourcentage des produits</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</si>
  <si>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</si>
  <si>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</si>
  <si>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</si>
  <si>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</si>
  <si>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</si>
  <si>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t>Projection actualisée   Année N</t>
  </si>
  <si>
    <t>Dernier EPRD exécutoire   Année N</t>
  </si>
  <si>
    <t>Convention collective</t>
  </si>
  <si>
    <t>29 - Convention collective nationale des établissements privés d'hospitalisation, de soins, de cure et de garde à but non lucratif (FEHAP, convention de 1951)</t>
  </si>
  <si>
    <t>413 - Convention collective nationale de travail des établissements et services pour personnes inadaptées et handicapées (convention de 1966, SNAPEI)</t>
  </si>
  <si>
    <t>1001 - Convention collective nationale du 1 mars 1979 des médecins spécialistes qualifiés au regard du conseil de l'ordre travaillant dans les établissements et services pour personnes inadaptées et handicapées</t>
  </si>
  <si>
    <t>1031 - Convention collective nationale de la fédération nationale des associations familiales rurales (FNAFR)</t>
  </si>
  <si>
    <t>1261 - Convention collective nationale des acteurs du lien social et familial : centres sociaux et socioculturels, associations d'accueil de jeunes enfants, associations de développement social local (SNAECSO)</t>
  </si>
  <si>
    <t>1565 - Convention collective des services de soins infirmiers à domicile pour personnes âgées de la Guadeloupe</t>
  </si>
  <si>
    <t>2046 - Convention collective nationale du personnel non médical des centres de lutte contre le cancer</t>
  </si>
  <si>
    <t>2941 - Convention collective de la branche de l'aide, de l'accompagnement, des soins et des services à domicile</t>
  </si>
  <si>
    <t>5502 - Convention d'entreprise Croix Rouge</t>
  </si>
  <si>
    <t>5524 - Convention d'entreprise France terre d'asile</t>
  </si>
  <si>
    <t>405 - Convention collective nationale des établissements médico-sociaux de l'union intersyndicale des secteurs sanitaires et sociaux (UNISSS, FFESCPE, convention de 1965, enfants, adolescents)</t>
  </si>
  <si>
    <t>783 - Convention collective des centres d'hébergement et de réadaptation sociale et dans les services d'accueil, d'orientation et d'insertion pour adultes (CHRS, SOP)</t>
  </si>
  <si>
    <r>
      <t>GROUPE III :</t>
    </r>
    <r>
      <rPr>
        <b/>
        <sz val="10"/>
        <rFont val="Arial"/>
        <family val="2"/>
      </rPr>
      <t xml:space="preserve"> PRODUITS FINANCIERS, PRODUITS EXCEPTIONNELS ET PRODUITS NON ENCAISSABLES </t>
    </r>
  </si>
  <si>
    <t>Etablissements relevant du périmètre de l'EPRD</t>
  </si>
  <si>
    <t>Tous les CRP_SF sont pris en compte dans les calculs globaux (comptes de résultat consolidés et impact sur la CAF). Veillez à bien établir le CRP de l'établissement d'adossement sans les charges relatives au CRP_SF rattaché</t>
  </si>
  <si>
    <t>Etablissement 1 budget principal (CRPP)</t>
  </si>
  <si>
    <t>Etablissement 2 (CRPA 1)</t>
  </si>
  <si>
    <t>Etablissement 3 (CRPA 2)</t>
  </si>
  <si>
    <t>Etablissement ... (CRPA...)</t>
  </si>
  <si>
    <t>777/7781</t>
  </si>
  <si>
    <t>COMPTES DE RESULTAT CONSOLIDES (CRPP + CRPA) - ANNEE N</t>
  </si>
  <si>
    <t>IMPACT DES CRP SUR LA CAPACITE D'AUTOFINANCEMENT PREVISIONNELLE DE L'ENTITE - ANNEE N</t>
  </si>
  <si>
    <t>Préconisation de remplissage : la somme des budgets (2) + (3) devrait être égale à (1)</t>
  </si>
  <si>
    <t>N° de compte</t>
  </si>
  <si>
    <t>Libellé</t>
  </si>
  <si>
    <t>Montant total du compte (1)</t>
  </si>
  <si>
    <t>Clé de répartition
(nature)</t>
  </si>
  <si>
    <t>Activités/ESSMS relevant du périmètre du CPOM (2)</t>
  </si>
  <si>
    <t>Budgets hors périmètre du CPOM (synthèse) (3)</t>
  </si>
  <si>
    <t>%</t>
  </si>
  <si>
    <t>Montant</t>
  </si>
  <si>
    <t>Total</t>
  </si>
  <si>
    <t>Montant des quotes-parts des opérations faites en commun</t>
  </si>
  <si>
    <t>Quotes-parts Autres opérations faites en commun</t>
  </si>
  <si>
    <t>…</t>
  </si>
  <si>
    <t>CRPA 1</t>
  </si>
  <si>
    <t>CRPA…</t>
  </si>
  <si>
    <t xml:space="preserve">I.- Fonctionnement du cadre </t>
  </si>
  <si>
    <r>
      <t xml:space="preserve">Dans ce tableau, il convient de saisir </t>
    </r>
    <r>
      <rPr>
        <b/>
        <sz val="10"/>
        <color indexed="8"/>
        <rFont val="Arial"/>
        <family val="2"/>
      </rPr>
      <t xml:space="preserve">une ligne par établissement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</si>
  <si>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</si>
  <si>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</si>
  <si>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</si>
  <si>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CRPP (*)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Synthèse_CRP</t>
    </r>
    <r>
      <rPr>
        <sz val="10"/>
        <color indexed="8"/>
        <rFont val="Arial"/>
        <family val="2"/>
      </rPr>
      <t>", "</t>
    </r>
    <r>
      <rPr>
        <i/>
        <sz val="10"/>
        <color indexed="8"/>
        <rFont val="Arial"/>
        <family val="2"/>
      </rPr>
      <t>EPRD synthétique</t>
    </r>
    <r>
      <rPr>
        <sz val="10"/>
        <color indexed="8"/>
        <rFont val="Arial"/>
        <family val="2"/>
      </rPr>
      <t>" et "</t>
    </r>
    <r>
      <rPr>
        <i/>
        <sz val="10"/>
        <color indexed="8"/>
        <rFont val="Arial"/>
        <family val="2"/>
      </rPr>
      <t>Tableau_Rcc</t>
    </r>
    <r>
      <rPr>
        <sz val="10"/>
        <color indexed="8"/>
        <rFont val="Arial"/>
        <family val="2"/>
      </rPr>
      <t xml:space="preserve">") sont alors automatiquement générés.  </t>
    </r>
  </si>
  <si>
    <t xml:space="preserve">b) 2ème finess ET : </t>
  </si>
  <si>
    <r>
      <t>i)</t>
    </r>
    <r>
      <rPr>
        <sz val="7"/>
        <color indexed="8"/>
        <rFont val="Times New Roman"/>
        <family val="1"/>
      </rPr>
      <t xml:space="preserve">     </t>
    </r>
    <r>
      <rPr>
        <sz val="10"/>
        <color indexed="8"/>
        <rFont val="Arial"/>
        <family val="2"/>
      </rPr>
      <t>saisie de la deuxième ligne</t>
    </r>
  </si>
  <si>
    <r>
      <t xml:space="preserve">iii) l’onglet CRPA (**) relatif au 2ème </t>
    </r>
    <r>
      <rPr>
        <sz val="10"/>
        <color indexed="8"/>
        <rFont val="Arial"/>
        <family val="2"/>
      </rPr>
      <t xml:space="preserve">finess ET est alors automatiquement généré.  </t>
    </r>
  </si>
  <si>
    <t xml:space="preserve">c) Etc. </t>
  </si>
  <si>
    <r>
      <rPr>
        <sz val="11"/>
        <rFont val="Arial"/>
        <family val="2"/>
      </rPr>
      <t>*</t>
    </r>
    <r>
      <rPr>
        <sz val="6.5"/>
        <rFont val="Arial"/>
        <family val="2"/>
      </rPr>
      <t xml:space="preserve"> CRPP: compte de résultat prévisionnel principal - le nom de l'onglet est construit de la manière suivante: "CRPP+N°FINESS ET de l'établissement"</t>
    </r>
  </si>
  <si>
    <r>
      <rPr>
        <sz val="12"/>
        <rFont val="Arial"/>
        <family val="2"/>
      </rPr>
      <t>**</t>
    </r>
    <r>
      <rPr>
        <sz val="6.5"/>
        <rFont val="Arial"/>
        <family val="2"/>
      </rPr>
      <t xml:space="preserve"> CRPA: compte de résultat prévisionnel annexe - le nom de l'onglet est construit de la manière suivante: "CRPA+N°FINESS ET de l'établissement" </t>
    </r>
  </si>
  <si>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</si>
  <si>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</si>
  <si>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</si>
  <si>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</si>
  <si>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ImportEPRD. </t>
  </si>
  <si>
    <t xml:space="preserve">- Les FINESS ET (Etablissement) saisis dans le tableau de la page de garde doivent impérativement correspondre aux FINESS ET affectés au dossier sur la plateforme ImportEPRD. </t>
  </si>
  <si>
    <t>III.- Cas spécifique des activités sans FINESS</t>
  </si>
  <si>
    <t>Nous vous invitons à compléter le tableau de l'onglet "Id_CRP_SF" selon le même ordonnancement chaque année, afin qu'un même numéro d'identification soit toujours attribué à la même activité.</t>
  </si>
  <si>
    <t>IV.- Cas des OG commerciaux</t>
  </si>
  <si>
    <t>Cette possibilité n'est ouverte qu'aux organismes commerciaux, conformément à l'article L. 313-12 du CASF.</t>
  </si>
  <si>
    <t xml:space="preserve">Ce cadre fonctionne sur la base d'un procédé de création automatique des onglets en remplissant le tableau de page de garde nommé « Etablissements relevant du périmètre de </t>
  </si>
  <si>
    <r>
      <t xml:space="preserve">l'EPRD » et en cliquant sur l’icône : </t>
    </r>
    <r>
      <rPr>
        <b/>
        <sz val="11"/>
        <color indexed="50"/>
        <rFont val="Arial"/>
        <family val="2"/>
      </rPr>
      <t>+</t>
    </r>
    <r>
      <rPr>
        <sz val="10"/>
        <color indexed="8"/>
        <rFont val="Arial"/>
        <family val="2"/>
      </rPr>
      <t xml:space="preserve"> , selon l’ordonnancement suivant : </t>
    </r>
  </si>
  <si>
    <t>2) Chacun des finess Etablissement (FINESS ET) relevant de l’organisme gestionnaire (c'est-à-dire du Finess EJ renseigné plus haut) et inclus dans le périmètre de l’EPRD, doit</t>
  </si>
  <si>
    <t xml:space="preserve">être renseigné dans le tableau du bas de la page de garde "Etablissements relevant du périmètre de l'EPRD". </t>
  </si>
  <si>
    <r>
      <rPr>
        <b/>
        <sz val="10"/>
        <rFont val="Arial"/>
        <family val="2"/>
      </rPr>
      <t>Les champs à saisir obligatoirement sur chaque ligne, pour que les onglets soient effectivement générés,</t>
    </r>
    <r>
      <rPr>
        <sz val="10"/>
        <rFont val="Arial"/>
        <family val="2"/>
      </rPr>
      <t xml:space="preserve"> sont: </t>
    </r>
  </si>
  <si>
    <t>- "N° FINESS Etablissement" 
- "Catégorie"</t>
  </si>
  <si>
    <t>- Le déverrouillage peut véroler le fichier (impactant potentiellement la bonne marche de toutes les fonctions automatiques et la reconnaissance du fichier lors du dépôt sur la plateforme).</t>
  </si>
  <si>
    <r>
      <t>Afin de permettre leur intégration technique dans le présent cadre, il convient de saisir l'onglet "</t>
    </r>
    <r>
      <rPr>
        <i/>
        <sz val="10"/>
        <rFont val="Arial"/>
        <family val="2"/>
      </rPr>
      <t>Id_CR_SF</t>
    </r>
    <r>
      <rPr>
        <sz val="10"/>
        <rFont val="Arial"/>
        <family val="2"/>
      </rPr>
      <t>" selon le même procédé que le tableau de la page de garde décrit en</t>
    </r>
  </si>
  <si>
    <t xml:space="preserve">partie I. ci-dessus, afin que les onglets des CRP sans finess soient créés automatiquement. </t>
  </si>
  <si>
    <r>
      <t>Pour chaque ligne, un identifiant est créé automatiquement à partir des données du tableau de l'onglet "</t>
    </r>
    <r>
      <rPr>
        <i/>
        <sz val="10"/>
        <color indexed="8"/>
        <rFont val="Arial"/>
        <family val="2"/>
      </rPr>
      <t>Id_CR_SF</t>
    </r>
    <r>
      <rPr>
        <sz val="10"/>
        <color indexed="8"/>
        <rFont val="Arial"/>
        <family val="2"/>
      </rPr>
      <t>" . Les onglets sont créés dans l'ordre de remplissage de ce</t>
    </r>
  </si>
  <si>
    <r>
      <rPr>
        <sz val="10"/>
        <color indexed="8"/>
        <rFont val="Arial"/>
        <family val="2"/>
      </rPr>
      <t xml:space="preserve">tableau </t>
    </r>
    <r>
      <rPr>
        <sz val="10"/>
        <color indexed="8"/>
        <rFont val="Arial"/>
        <family val="2"/>
      </rPr>
      <t xml:space="preserve">et sont nommés selon la règle suivante: CRP_SF + n° identifiant. </t>
    </r>
  </si>
  <si>
    <t xml:space="preserve">Tous les CRP_SF sont pris en compte dans les calculs globaux (comptes de résultat consolidés et impact sur la CAF). Veillez à bien mettre en cohérence le CRP de </t>
  </si>
  <si>
    <t>l'établissement d'adossement avec le CRP_SF rattaché, en déduisant les charges et produits du CRP_SF des montants indiqués dans le CRP de l'établissement d'adossement.</t>
  </si>
  <si>
    <t xml:space="preserve">Si l'EPRD est élaboré par un organisme commercial pour le compte des sociétés gestionnaires d'EHPAD qu'il contrôle (dans les conditions prévues au II de l'article L. 233-16 </t>
  </si>
  <si>
    <t>du code de commerce), le fonctionnement du cadre décrit en I. et II. ci-dessus est valable, même si les FINESS ET ne relèvent pas du même FINESS EJ.</t>
  </si>
  <si>
    <t>En revanche, un seul FINESS EJ, parmi les FINESS EJ d'une des sociétés contrôlées ou le FINESS EJ de la société mère, peut être indiqué dans le champ "N° FINESS (entité</t>
  </si>
  <si>
    <t>juridique)" de la page de garde. Le n° FINESS EJ sélectionné est laissé au choix de l'organisme gestionnaire. Le n° FINESS EJ sélectionné devra également être celui qui est</t>
  </si>
  <si>
    <t>indiqué sur la plateforme, dans le dossier de dépôt de l'EPRD.</t>
  </si>
  <si>
    <t>Pour rappel, sur la plateforme, l'organisme devra, au moment de son dépôt, cocher la case "Société commerciale contrôlée", afin de permettre le choix des FINESS EJ et</t>
  </si>
  <si>
    <t xml:space="preserve">l'affectation des établissements et services (FINESS ET) relevant de FINESS EJ différents. </t>
  </si>
  <si>
    <t>Ce cadre correspond au relevé infra-annuel (RIA) simplifié prévu à l'article R. 314-225 du CASF et conforme au modèle figurant à l'annexe 7B de l'arrêté du 27 décembre 2016 modifié par l'arrêté du 18 juin 2018 (NOR: SSAA1804876A).</t>
  </si>
  <si>
    <t>Il est applicable aux établissements et services sociaux et médico-sociaux qui relèvent d'un EPRD simplifié.</t>
  </si>
  <si>
    <t>A noter : dans un souci d'adaptation permanente aux pratiques, des ajustements ponctuels peuvent être apportés par rapport aux modèles joints à l'arrêté précité et régularisés ultérieurement par arrêté modificatif.</t>
  </si>
  <si>
    <t>1) Le finess juridique (FINESS EJ) doit être saisi dans le champ situé en haut de la page de garde (Champ nommé « N° FINESS (entité juridique) »).</t>
  </si>
  <si>
    <t>=&gt; Pour les organismes commerciaux, indiquer celui qui a été sélectionné pour déposer le fichier sur la plateforme de collecte des EPRD.</t>
  </si>
  <si>
    <t>- Les cellules sur fond jaune sont à compléter manuellement. Les champs grisés sont des cellules verrouillées, qui peuvent contenir des formules de calcul automatique.</t>
  </si>
  <si>
    <t xml:space="preserve">Les activités sans finess peuvent concerner notamment les places d'accueil de jour adossé et d'hébergement temporaire (liste non exhaustive). </t>
  </si>
  <si>
    <t>=&gt; Indiquer le numéro finess de l'organisme gestionnaire en tant que personnalité morale titulaire des autorisations. Ce numéro doit être identique au N° FINESS EJ renseigné dans le dossier sur la plateforme ImportEPRD.</t>
  </si>
  <si>
    <t>Indiquer le compte de résultat prévisionnel principal (CRPP). Dans l'attente de la signature du CPOM, il peut s'agir du compte de résultat de l'établissement le plus ancien ou celui dont les dépenses d'exploitation sont les plus importantes. Ce choix peut être modifié lors de la signature du CPOM.</t>
  </si>
  <si>
    <t>: supprime un CRPA du tableau (dans la colonne C "Etablissements", sélectionnez la ligne à supprimer puis cliquez sur "-").</t>
  </si>
  <si>
    <t xml:space="preserve">: modifie une saisie de n° FINESS Etablissement déjà enregistrée. Placez-vous sur la ligne dont la modification est souhaitée dans la colonne "Etablissements", puis cliquez sur l'icône. </t>
  </si>
  <si>
    <t>=&gt; Indiquer le n° FINESS de l'établissement (relevant nécessairement du FINESS juridique indiqué plus haut, hors organismes commerciaux)</t>
  </si>
  <si>
    <t>=&gt; Saisir le n° FINESS de l'établissement auquel le budget est adossé (ESAT, AJ par ex.).</t>
  </si>
  <si>
    <t>=&gt; Sans structure d'adossement, saisir le n° FINESS ET de son choix, parmi ceux gérés par l'entité juridique ou bien le n° FINESS EJ, afin de le rattacher à une structure identifiée au sein du périmètre. Il est préconisé de ne pas changer le n°FINESS de rattachement d'une année sur l'autre.</t>
  </si>
  <si>
    <t>Annexe 7B : Cadre normalisé de présentation du relevé infra-annuel (RIA) des établissements relevant des articles L. 342-1 à L. 342-6 du code de l'action sociale et des familles</t>
  </si>
  <si>
    <t xml:space="preserve">Période d'observation (Janvier N à … N) : </t>
  </si>
  <si>
    <t>EPRD synthétique</t>
  </si>
  <si>
    <t>Dernier EPRD exécutoire Exercice N</t>
  </si>
  <si>
    <t>Total Exercice N</t>
  </si>
  <si>
    <t>Réalisations 
de janvier N
à  N</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</si>
  <si>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</si>
  <si>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</si>
  <si>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</si>
  <si>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Rabais, remises et ristournes obtenus sur autres services extérieurs</t>
  </si>
  <si>
    <t>Remboursements sur rémunérations du personnel médical</t>
  </si>
  <si>
    <t>CHARGES SOINS + DEPENDANCE</t>
  </si>
  <si>
    <t>PRODUITS SOINS + DEPENDANCE</t>
  </si>
  <si>
    <t>Annexe du 10 décembre 2002 à la convention collective du 18 avril 2002</t>
  </si>
  <si>
    <t>Autre</t>
  </si>
  <si>
    <t>#RIANH-2018-01#</t>
  </si>
  <si>
    <t>Gestionnaire</t>
  </si>
  <si>
    <t>Item</t>
  </si>
  <si>
    <t>Valeur Gestionnaire</t>
  </si>
  <si>
    <t>Référence</t>
  </si>
  <si>
    <t>Valeur Cadre</t>
  </si>
  <si>
    <t>Avis</t>
  </si>
  <si>
    <t>Cadre - version : 16</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</si>
</sst>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 numFmtId="166" formatCode="0########"/>
    <numFmt numFmtId="167" formatCode="0#&quot; &quot;##&quot; &quot;##&quot; &quot;##&quot; &quot;##"/>
    <numFmt numFmtId="168" formatCode="[$-40C]dddd\ d\ mmmm\ yyyy"/>
    <numFmt numFmtId="169" formatCode="0.000"/>
    <numFmt numFmtId="170" formatCode="0.0000"/>
    <numFmt numFmtId="171" formatCode="0.0"/>
    <numFmt numFmtId="172" formatCode="#,##0_ ;\-#,##0\ "/>
    <numFmt numFmtId="173" formatCode="_-* #,##0\ &quot;€&quot;_-;\-* #,##0\ &quot;€&quot;_-;_-* &quot;-&quot;??\ &quot;€&quot;_-;_-@_-"/>
  </numFmts>
  <fonts count="69">
    <font>
      <sz val="11"/>
      <color theme="1"/>
      <name val="Calibri"/>
      <family val="2"/>
    </font>
    <font>
      <sz val="10"/>
      <color indexed="8"/>
      <name val="Arial"/>
      <family val="2"/>
    </font>
    <font>
      <sz val="10"/>
      <name val="Geneva"/>
      <family val="0"/>
    </font>
    <font>
      <sz val="8"/>
      <name val="Arial"/>
      <family val="2"/>
    </font>
    <font>
      <b/>
      <sz val="8"/>
      <name val="Arial"/>
      <family val="2"/>
    </font>
    <font>
      <sz val="10"/>
      <name val="Arial"/>
      <family val="2"/>
    </font>
    <font>
      <b/>
      <sz val="10"/>
      <name val="Arial"/>
      <family val="2"/>
    </font>
    <font>
      <sz val="10"/>
      <name val="Times New Roman"/>
      <family val="1"/>
    </font>
    <font>
      <sz val="10"/>
      <name val="Calibri"/>
      <family val="2"/>
    </font>
    <font>
      <b/>
      <i/>
      <sz val="10"/>
      <name val="Arial"/>
      <family val="2"/>
    </font>
    <font>
      <b/>
      <u val="single"/>
      <sz val="10"/>
      <name val="Arial"/>
      <family val="2"/>
    </font>
    <font>
      <i/>
      <sz val="10"/>
      <name val="Arial"/>
      <family val="2"/>
    </font>
    <font>
      <b/>
      <sz val="10"/>
      <color indexed="8"/>
      <name val="Arial"/>
      <family val="2"/>
    </font>
    <font>
      <sz val="11"/>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sz val="6.5"/>
      <name val="Arial"/>
      <family val="2"/>
    </font>
    <font>
      <sz val="12"/>
      <name val="Arial"/>
      <family val="2"/>
    </font>
    <font>
      <b/>
      <sz val="6.5"/>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name val="Calibri"/>
      <family val="2"/>
    </font>
    <font>
      <sz val="11"/>
      <color indexed="9"/>
      <name val="Arial"/>
      <family val="2"/>
    </font>
    <font>
      <sz val="11"/>
      <color indexed="8"/>
      <name val="Arial"/>
      <family val="2"/>
    </font>
    <font>
      <b/>
      <sz val="12"/>
      <color indexed="9"/>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0"/>
      <color rgb="FF000000"/>
      <name val="Arial"/>
      <family val="2"/>
    </font>
    <font>
      <sz val="11"/>
      <color theme="0"/>
      <name val="Arial"/>
      <family val="2"/>
    </font>
    <font>
      <sz val="11"/>
      <color theme="1"/>
      <name val="Arial"/>
      <family val="2"/>
    </font>
    <font>
      <b/>
      <sz val="12"/>
      <color theme="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65"/>
        <bgColor indexed="64"/>
      </patternFill>
    </fill>
    <fill>
      <patternFill patternType="solid">
        <fgColor theme="0" tint="-0.4999699890613556"/>
        <bgColor indexed="64"/>
      </patternFill>
    </fill>
    <fill>
      <patternFill patternType="solid">
        <fgColor theme="0"/>
        <bgColor indexed="64"/>
      </patternFill>
    </fill>
    <fill>
      <patternFill patternType="solid">
        <fgColor theme="4"/>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medium"/>
      <top/>
      <bottom/>
    </border>
    <border>
      <left style="medium"/>
      <right style="thin"/>
      <top style="hair"/>
      <bottom/>
    </border>
    <border>
      <left style="thin"/>
      <right style="medium"/>
      <top style="hair"/>
      <bottom/>
    </border>
    <border>
      <left style="medium"/>
      <right style="thin"/>
      <top/>
      <bottom style="hair"/>
    </border>
    <border>
      <left style="thin"/>
      <right style="medium"/>
      <top/>
      <bottom style="hair"/>
    </border>
    <border>
      <left style="medium"/>
      <right style="thin"/>
      <top/>
      <bottom style="medium"/>
    </border>
    <border>
      <left style="thin"/>
      <right style="medium"/>
      <top/>
      <bottom style="medium"/>
    </border>
    <border>
      <left style="thin"/>
      <right style="thin"/>
      <top/>
      <bottom/>
    </border>
    <border>
      <left style="thin"/>
      <right style="thin"/>
      <top style="hair"/>
      <bottom/>
    </border>
    <border>
      <left style="thin"/>
      <right style="thin"/>
      <top/>
      <bottom style="hair"/>
    </border>
    <border>
      <left style="thin"/>
      <right style="thin"/>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style="thin"/>
      <top/>
      <bottom/>
    </border>
    <border>
      <left style="medium"/>
      <right style="thin"/>
      <top style="thin"/>
      <bottom style="medium"/>
    </border>
    <border>
      <left style="thin"/>
      <right style="medium"/>
      <top style="thin"/>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style="medium"/>
      <right/>
      <top style="medium"/>
      <bottom style="medium"/>
    </border>
    <border>
      <left/>
      <right style="medium"/>
      <top style="medium"/>
      <bottom style="medium"/>
    </border>
    <border>
      <left style="medium"/>
      <right style="thin"/>
      <top style="medium"/>
      <bottom style="medium"/>
    </border>
    <border>
      <left style="thin"/>
      <right style="medium"/>
      <top style="medium"/>
      <bottom style="medium"/>
    </border>
    <border>
      <left/>
      <right style="thin"/>
      <top style="medium"/>
      <bottom style="medium"/>
    </border>
    <border>
      <left/>
      <right style="thin"/>
      <top/>
      <bottom style="thin"/>
    </border>
    <border>
      <left style="medium"/>
      <right/>
      <top/>
      <bottom style="thin"/>
    </border>
    <border>
      <left/>
      <right style="thin"/>
      <top style="thin"/>
      <bottom style="thin"/>
    </border>
    <border>
      <left style="medium"/>
      <right/>
      <top style="thin"/>
      <bottom style="thin"/>
    </border>
    <border>
      <left style="medium"/>
      <right style="medium"/>
      <top style="medium"/>
      <bottom style="medium"/>
    </border>
    <border>
      <left style="thin"/>
      <right style="thin"/>
      <top style="medium"/>
      <bottom style="medium"/>
    </border>
    <border>
      <left style="medium"/>
      <right style="thin"/>
      <top/>
      <bottom style="thin"/>
    </border>
    <border>
      <left style="thin"/>
      <right style="thin"/>
      <top/>
      <bottom style="thin"/>
    </border>
    <border>
      <left/>
      <right style="medium"/>
      <top/>
      <bottom style="thin"/>
    </border>
    <border>
      <left style="medium"/>
      <right/>
      <top style="thin"/>
      <bottom style="medium"/>
    </border>
    <border>
      <left style="thin"/>
      <right style="thin"/>
      <top style="thin"/>
      <bottom style="medium"/>
    </border>
    <border>
      <left/>
      <right style="thin"/>
      <top style="thin"/>
      <bottom style="medium"/>
    </border>
    <border>
      <left/>
      <right style="medium"/>
      <top style="thin"/>
      <bottom style="medium"/>
    </border>
    <border>
      <left style="medium"/>
      <right style="medium"/>
      <top/>
      <bottom style="thin"/>
    </border>
    <border>
      <left style="medium"/>
      <right style="medium"/>
      <top/>
      <bottom style="medium"/>
    </border>
    <border>
      <left style="medium"/>
      <right style="thin"/>
      <top style="medium"/>
      <bottom/>
    </border>
    <border>
      <left style="thin"/>
      <right style="medium"/>
      <top style="medium"/>
      <bottom/>
    </border>
    <border>
      <left style="thin"/>
      <right style="medium"/>
      <top/>
      <bottom style="thin"/>
    </border>
    <border>
      <left style="thin"/>
      <right style="medium"/>
      <top style="thin"/>
      <bottom style="thin"/>
    </border>
    <border>
      <left/>
      <right/>
      <top style="medium"/>
      <bottom style="medium"/>
    </border>
    <border>
      <left style="thin"/>
      <right style="thin"/>
      <top style="thin"/>
      <bottom style="double"/>
    </border>
    <border>
      <left style="thin"/>
      <right style="thin"/>
      <top style="double"/>
      <bottom style="thin"/>
    </border>
    <border>
      <left style="double"/>
      <right style="thin"/>
      <top style="double"/>
      <bottom style="double"/>
    </border>
    <border>
      <left style="thin"/>
      <right style="thin"/>
      <top style="double"/>
      <bottom style="double"/>
    </border>
    <border>
      <left style="double"/>
      <right/>
      <top style="double"/>
      <bottom style="thin"/>
    </border>
    <border>
      <left style="double"/>
      <right/>
      <top style="thin"/>
      <bottom style="double"/>
    </border>
    <border>
      <left style="thin"/>
      <right style="thin"/>
      <top style="medium"/>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top style="medium"/>
      <bottom style="medium"/>
    </border>
    <border>
      <left style="thin"/>
      <right style="double"/>
      <top style="double"/>
      <bottom style="double"/>
    </border>
    <border>
      <left style="thin"/>
      <right style="double"/>
      <top style="double"/>
      <bottom style="thin"/>
    </border>
    <border>
      <left style="thin"/>
      <right style="double"/>
      <top style="thin"/>
      <bottom style="double"/>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
      <left style="thin"/>
      <right/>
      <top style="thin"/>
      <bottom style="thin"/>
    </border>
    <border>
      <left/>
      <right/>
      <top style="thin"/>
      <bottom style="thin"/>
    </border>
    <border>
      <left/>
      <right style="thin"/>
      <top style="medium"/>
      <bottom style="thin"/>
    </border>
    <border>
      <left style="thin"/>
      <right>
        <color indexed="63"/>
      </right>
      <top style="medium"/>
      <bottom style="thin"/>
    </border>
    <border>
      <left/>
      <right/>
      <top style="medium"/>
      <bottom style="thin"/>
    </border>
    <border>
      <left style="thin"/>
      <right/>
      <top style="medium"/>
      <bottom/>
    </border>
    <border>
      <left style="thin"/>
      <right/>
      <top/>
      <bottom style="thin"/>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4" fillId="29" borderId="0" applyNumberFormat="0" applyBorder="0" applyAlignment="0" applyProtection="0"/>
    <xf numFmtId="0" fontId="5" fillId="0" borderId="0">
      <alignment/>
      <protection/>
    </xf>
    <xf numFmtId="0" fontId="2" fillId="0" borderId="0">
      <alignment/>
      <protection/>
    </xf>
    <xf numFmtId="0" fontId="5"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8"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597">
    <xf numFmtId="0" fontId="0" fillId="0" borderId="0" xfId="0" applyFont="1" applyAlignment="1">
      <alignment/>
    </xf>
    <xf numFmtId="0" fontId="5" fillId="0" borderId="0" xfId="0" applyFont="1" applyAlignment="1">
      <alignment/>
    </xf>
    <xf numFmtId="0" fontId="6"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10" fillId="0" borderId="13" xfId="0" applyFont="1" applyBorder="1" applyAlignment="1">
      <alignment/>
    </xf>
    <xf numFmtId="0" fontId="5" fillId="0" borderId="14" xfId="0" applyFont="1" applyBorder="1" applyAlignment="1">
      <alignment horizontal="center"/>
    </xf>
    <xf numFmtId="0" fontId="5" fillId="0" borderId="13" xfId="0" applyFont="1" applyBorder="1" applyAlignment="1">
      <alignment horizontal="left" indent="2"/>
    </xf>
    <xf numFmtId="0" fontId="10" fillId="0" borderId="15" xfId="0" applyFont="1" applyBorder="1" applyAlignment="1">
      <alignment/>
    </xf>
    <xf numFmtId="0" fontId="5" fillId="0" borderId="16" xfId="0" applyFont="1" applyBorder="1" applyAlignment="1">
      <alignment horizontal="center"/>
    </xf>
    <xf numFmtId="0" fontId="10" fillId="0" borderId="17" xfId="0" applyFont="1" applyBorder="1" applyAlignment="1">
      <alignment/>
    </xf>
    <xf numFmtId="0" fontId="5" fillId="0" borderId="18" xfId="0" applyFont="1" applyBorder="1" applyAlignment="1">
      <alignment horizontal="center"/>
    </xf>
    <xf numFmtId="0" fontId="5" fillId="0" borderId="19" xfId="0" applyFont="1" applyBorder="1" applyAlignment="1">
      <alignment/>
    </xf>
    <xf numFmtId="0" fontId="5" fillId="0" borderId="20" xfId="0" applyFont="1" applyBorder="1" applyAlignment="1">
      <alignment horizontal="center"/>
    </xf>
    <xf numFmtId="0" fontId="5" fillId="0" borderId="0" xfId="0" applyFont="1" applyAlignment="1">
      <alignment horizontal="center"/>
    </xf>
    <xf numFmtId="0" fontId="3" fillId="0" borderId="0" xfId="0" applyFont="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6" fillId="0" borderId="0" xfId="69" applyFont="1" applyAlignment="1">
      <alignment vertical="center"/>
      <protection/>
    </xf>
    <xf numFmtId="0" fontId="10" fillId="0" borderId="15" xfId="0" applyFont="1" applyBorder="1" applyAlignment="1">
      <alignment wrapText="1"/>
    </xf>
    <xf numFmtId="0" fontId="5" fillId="33" borderId="25" xfId="0" applyFont="1" applyFill="1" applyBorder="1" applyAlignment="1">
      <alignment vertical="center"/>
    </xf>
    <xf numFmtId="0" fontId="5" fillId="33" borderId="26" xfId="0" applyFont="1" applyFill="1" applyBorder="1" applyAlignment="1">
      <alignment vertical="center"/>
    </xf>
    <xf numFmtId="0" fontId="5" fillId="33" borderId="26" xfId="0" applyFont="1" applyFill="1" applyBorder="1" applyAlignment="1">
      <alignment vertical="center" wrapText="1"/>
    </xf>
    <xf numFmtId="0" fontId="5" fillId="33" borderId="27" xfId="0" applyFont="1" applyFill="1" applyBorder="1" applyAlignment="1">
      <alignment vertical="center"/>
    </xf>
    <xf numFmtId="0" fontId="5" fillId="0" borderId="0" xfId="0" applyFont="1" applyAlignment="1">
      <alignment vertical="center"/>
    </xf>
    <xf numFmtId="0" fontId="5" fillId="0" borderId="28" xfId="0" applyFont="1" applyBorder="1" applyAlignment="1">
      <alignment vertical="center"/>
    </xf>
    <xf numFmtId="0" fontId="5" fillId="33" borderId="28" xfId="0" applyFont="1" applyFill="1" applyBorder="1" applyAlignment="1">
      <alignment vertical="center"/>
    </xf>
    <xf numFmtId="0" fontId="5" fillId="33" borderId="29" xfId="0" applyFont="1"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indent="1"/>
    </xf>
    <xf numFmtId="0" fontId="5" fillId="33" borderId="0" xfId="0" applyFont="1" applyFill="1" applyAlignment="1">
      <alignment horizontal="left" vertical="center" wrapText="1" indent="1"/>
    </xf>
    <xf numFmtId="0" fontId="5" fillId="33" borderId="0" xfId="0" applyFont="1" applyFill="1" applyAlignment="1">
      <alignment vertical="center" wrapText="1"/>
    </xf>
    <xf numFmtId="0" fontId="6" fillId="33" borderId="0" xfId="0" applyFont="1" applyFill="1" applyAlignment="1">
      <alignment vertical="center"/>
    </xf>
    <xf numFmtId="0" fontId="5" fillId="33" borderId="28" xfId="0" applyFont="1" applyFill="1" applyBorder="1" applyAlignment="1">
      <alignment horizontal="center" vertical="center"/>
    </xf>
    <xf numFmtId="0" fontId="5" fillId="33" borderId="0" xfId="0" applyFont="1" applyFill="1" applyAlignment="1">
      <alignment horizontal="center" vertical="center"/>
    </xf>
    <xf numFmtId="0" fontId="5" fillId="33" borderId="29" xfId="0" applyFont="1" applyFill="1" applyBorder="1" applyAlignment="1">
      <alignment horizontal="center" vertical="center"/>
    </xf>
    <xf numFmtId="0" fontId="5" fillId="0" borderId="0" xfId="0" applyFont="1" applyAlignment="1">
      <alignment horizontal="center" vertical="center"/>
    </xf>
    <xf numFmtId="0" fontId="5" fillId="33" borderId="30" xfId="0" applyFont="1" applyFill="1" applyBorder="1" applyAlignment="1">
      <alignment vertical="center"/>
    </xf>
    <xf numFmtId="0" fontId="5" fillId="33" borderId="31" xfId="0" applyFont="1" applyFill="1" applyBorder="1" applyAlignment="1">
      <alignment vertical="center"/>
    </xf>
    <xf numFmtId="0" fontId="5" fillId="33" borderId="31" xfId="0" applyFont="1" applyFill="1" applyBorder="1" applyAlignment="1">
      <alignment vertical="center" wrapText="1"/>
    </xf>
    <xf numFmtId="0" fontId="5" fillId="33" borderId="32" xfId="0" applyFont="1" applyFill="1" applyBorder="1" applyAlignment="1">
      <alignment vertical="center"/>
    </xf>
    <xf numFmtId="0" fontId="5" fillId="0" borderId="0" xfId="0" applyFont="1" applyAlignment="1">
      <alignment vertical="center" wrapText="1"/>
    </xf>
    <xf numFmtId="0" fontId="5" fillId="33" borderId="25" xfId="58" applyFont="1" applyFill="1" applyBorder="1">
      <alignment/>
      <protection/>
    </xf>
    <xf numFmtId="0" fontId="5" fillId="33" borderId="26" xfId="58" applyFont="1" applyFill="1" applyBorder="1" applyAlignment="1">
      <alignment horizontal="right"/>
      <protection/>
    </xf>
    <xf numFmtId="0" fontId="5" fillId="33" borderId="26" xfId="58" applyFont="1" applyFill="1" applyBorder="1" applyAlignment="1">
      <alignment wrapText="1"/>
      <protection/>
    </xf>
    <xf numFmtId="0" fontId="5" fillId="33" borderId="26" xfId="58" applyFont="1" applyFill="1" applyBorder="1">
      <alignment/>
      <protection/>
    </xf>
    <xf numFmtId="0" fontId="5" fillId="33" borderId="27" xfId="58" applyFont="1" applyFill="1" applyBorder="1">
      <alignment/>
      <protection/>
    </xf>
    <xf numFmtId="0" fontId="5" fillId="0" borderId="0" xfId="58" applyFont="1">
      <alignment/>
      <protection/>
    </xf>
    <xf numFmtId="0" fontId="5" fillId="33" borderId="28" xfId="58" applyFont="1" applyFill="1" applyBorder="1">
      <alignment/>
      <protection/>
    </xf>
    <xf numFmtId="0" fontId="5" fillId="33" borderId="0" xfId="58" applyFont="1" applyFill="1">
      <alignment/>
      <protection/>
    </xf>
    <xf numFmtId="0" fontId="5" fillId="33" borderId="29" xfId="58" applyFont="1" applyFill="1" applyBorder="1">
      <alignment/>
      <protection/>
    </xf>
    <xf numFmtId="0" fontId="5" fillId="33" borderId="28" xfId="58" applyFont="1" applyFill="1" applyBorder="1" applyAlignment="1">
      <alignment vertical="center"/>
      <protection/>
    </xf>
    <xf numFmtId="0" fontId="5" fillId="33" borderId="29" xfId="58" applyFont="1" applyFill="1" applyBorder="1" applyAlignment="1">
      <alignment vertical="center"/>
      <protection/>
    </xf>
    <xf numFmtId="0" fontId="5" fillId="0" borderId="0" xfId="58" applyFont="1" applyAlignment="1">
      <alignment vertical="center"/>
      <protection/>
    </xf>
    <xf numFmtId="0" fontId="9" fillId="33" borderId="0" xfId="58" applyFont="1" applyFill="1">
      <alignment/>
      <protection/>
    </xf>
    <xf numFmtId="0" fontId="6" fillId="33" borderId="0" xfId="58" applyFont="1" applyFill="1">
      <alignment/>
      <protection/>
    </xf>
    <xf numFmtId="0" fontId="5" fillId="33" borderId="29" xfId="59" applyFont="1" applyFill="1" applyBorder="1">
      <alignment/>
      <protection/>
    </xf>
    <xf numFmtId="0" fontId="5" fillId="0" borderId="0" xfId="59" applyFont="1">
      <alignment/>
      <protection/>
    </xf>
    <xf numFmtId="0" fontId="6" fillId="33" borderId="28" xfId="59" applyFont="1" applyFill="1" applyBorder="1" applyAlignment="1">
      <alignment horizontal="left" vertical="center"/>
      <protection/>
    </xf>
    <xf numFmtId="0" fontId="6" fillId="33" borderId="0" xfId="59" applyFont="1" applyFill="1" applyAlignment="1">
      <alignment horizontal="left" vertical="center"/>
      <protection/>
    </xf>
    <xf numFmtId="0" fontId="6" fillId="33" borderId="33" xfId="58" applyFont="1" applyFill="1" applyBorder="1" applyAlignment="1">
      <alignment horizontal="center" vertical="center" wrapText="1"/>
      <protection/>
    </xf>
    <xf numFmtId="0" fontId="6" fillId="0" borderId="0" xfId="58" applyFont="1" applyAlignment="1">
      <alignment horizontal="center" vertical="center" wrapText="1"/>
      <protection/>
    </xf>
    <xf numFmtId="0" fontId="6" fillId="0" borderId="0" xfId="59" applyFont="1" applyAlignment="1">
      <alignment horizontal="left" vertical="center"/>
      <protection/>
    </xf>
    <xf numFmtId="0" fontId="10" fillId="33" borderId="0" xfId="59" applyFont="1" applyFill="1" applyAlignment="1">
      <alignment horizontal="left" vertical="center" wrapText="1"/>
      <protection/>
    </xf>
    <xf numFmtId="0" fontId="5" fillId="33" borderId="28" xfId="59" applyFont="1" applyFill="1" applyBorder="1" applyAlignment="1">
      <alignment horizontal="left"/>
      <protection/>
    </xf>
    <xf numFmtId="0" fontId="9" fillId="33" borderId="0" xfId="59" applyFont="1" applyFill="1" applyAlignment="1">
      <alignment horizontal="left"/>
      <protection/>
    </xf>
    <xf numFmtId="0" fontId="5" fillId="33" borderId="0" xfId="59" applyFont="1" applyFill="1" applyAlignment="1">
      <alignment horizontal="left" wrapText="1"/>
      <protection/>
    </xf>
    <xf numFmtId="49" fontId="5" fillId="33" borderId="0" xfId="59" applyNumberFormat="1" applyFont="1" applyFill="1" applyAlignment="1" quotePrefix="1">
      <alignment horizontal="center" vertical="center"/>
      <protection/>
    </xf>
    <xf numFmtId="49" fontId="5" fillId="33" borderId="0" xfId="59" applyNumberFormat="1" applyFont="1" applyFill="1" applyAlignment="1">
      <alignment horizontal="center" vertical="center"/>
      <protection/>
    </xf>
    <xf numFmtId="49" fontId="5" fillId="33" borderId="29" xfId="59" applyNumberFormat="1" applyFont="1" applyFill="1" applyBorder="1" applyAlignment="1">
      <alignment horizontal="center" vertical="center"/>
      <protection/>
    </xf>
    <xf numFmtId="49" fontId="5" fillId="0" borderId="0" xfId="59" applyNumberFormat="1" applyFont="1" applyAlignment="1" quotePrefix="1">
      <alignment horizontal="center" vertical="center"/>
      <protection/>
    </xf>
    <xf numFmtId="0" fontId="5" fillId="0" borderId="0" xfId="59" applyFont="1" applyAlignment="1">
      <alignment horizontal="left"/>
      <protection/>
    </xf>
    <xf numFmtId="0" fontId="5" fillId="33" borderId="28" xfId="59" applyFont="1" applyFill="1" applyBorder="1" applyAlignment="1">
      <alignment vertical="center" wrapText="1"/>
      <protection/>
    </xf>
    <xf numFmtId="0" fontId="5" fillId="33" borderId="0" xfId="59" applyFont="1" applyFill="1" applyAlignment="1">
      <alignment horizontal="left" vertical="center" wrapText="1"/>
      <protection/>
    </xf>
    <xf numFmtId="0" fontId="5" fillId="33" borderId="33" xfId="59" applyFont="1" applyFill="1" applyBorder="1" applyAlignment="1">
      <alignment horizontal="left" vertical="center" wrapText="1" indent="1"/>
      <protection/>
    </xf>
    <xf numFmtId="164" fontId="5" fillId="33" borderId="33" xfId="59" applyNumberFormat="1" applyFont="1" applyFill="1" applyBorder="1" applyAlignment="1">
      <alignment vertical="center" wrapText="1"/>
      <protection/>
    </xf>
    <xf numFmtId="0" fontId="5" fillId="33" borderId="29" xfId="59" applyFont="1" applyFill="1" applyBorder="1" applyAlignment="1">
      <alignment horizontal="center" vertical="center" wrapText="1"/>
      <protection/>
    </xf>
    <xf numFmtId="0" fontId="5" fillId="0" borderId="0" xfId="59" applyFont="1" applyAlignment="1">
      <alignment vertical="center" wrapText="1"/>
      <protection/>
    </xf>
    <xf numFmtId="0" fontId="5" fillId="33" borderId="0" xfId="59" applyFont="1" applyFill="1" applyAlignment="1">
      <alignment vertical="center" wrapText="1"/>
      <protection/>
    </xf>
    <xf numFmtId="164" fontId="5" fillId="33" borderId="0" xfId="59" applyNumberFormat="1" applyFont="1" applyFill="1" applyAlignment="1">
      <alignment vertical="center" wrapText="1"/>
      <protection/>
    </xf>
    <xf numFmtId="0" fontId="5" fillId="33" borderId="28" xfId="59" applyFont="1" applyFill="1" applyBorder="1">
      <alignment/>
      <protection/>
    </xf>
    <xf numFmtId="0" fontId="5" fillId="33" borderId="29" xfId="59" applyFont="1" applyFill="1" applyBorder="1" applyAlignment="1">
      <alignment horizontal="center"/>
      <protection/>
    </xf>
    <xf numFmtId="0" fontId="11" fillId="33" borderId="0" xfId="59" applyFont="1" applyFill="1" applyAlignment="1">
      <alignment horizontal="left" vertical="center" wrapText="1"/>
      <protection/>
    </xf>
    <xf numFmtId="0" fontId="5" fillId="33" borderId="28" xfId="60" applyFont="1" applyFill="1" applyBorder="1" applyAlignment="1">
      <alignment vertical="center" wrapText="1"/>
      <protection/>
    </xf>
    <xf numFmtId="0" fontId="9" fillId="33" borderId="0" xfId="60" applyFont="1" applyFill="1" applyAlignment="1">
      <alignment horizontal="left" vertical="center"/>
      <protection/>
    </xf>
    <xf numFmtId="0" fontId="5" fillId="33" borderId="0" xfId="60" applyFont="1" applyFill="1" applyAlignment="1">
      <alignment vertical="center" wrapText="1"/>
      <protection/>
    </xf>
    <xf numFmtId="164" fontId="5" fillId="33" borderId="0" xfId="60" applyNumberFormat="1" applyFont="1" applyFill="1" applyAlignment="1">
      <alignment horizontal="center" vertical="center"/>
      <protection/>
    </xf>
    <xf numFmtId="0" fontId="5" fillId="33" borderId="29" xfId="60" applyFont="1" applyFill="1" applyBorder="1" applyAlignment="1">
      <alignment horizontal="center" vertical="center" wrapText="1"/>
      <protection/>
    </xf>
    <xf numFmtId="0" fontId="5" fillId="0" borderId="0" xfId="60" applyFont="1" applyAlignment="1">
      <alignment vertical="center" wrapText="1"/>
      <protection/>
    </xf>
    <xf numFmtId="0" fontId="5" fillId="33" borderId="0" xfId="60" applyFont="1" applyFill="1" applyAlignment="1">
      <alignment horizontal="left" vertical="center" wrapText="1"/>
      <protection/>
    </xf>
    <xf numFmtId="0" fontId="5" fillId="33" borderId="33" xfId="60" applyFont="1" applyFill="1" applyBorder="1" applyAlignment="1">
      <alignment horizontal="left" vertical="center" wrapText="1" indent="1"/>
      <protection/>
    </xf>
    <xf numFmtId="164" fontId="5" fillId="33" borderId="33" xfId="60" applyNumberFormat="1" applyFont="1" applyFill="1" applyBorder="1" applyAlignment="1">
      <alignment vertical="center" wrapText="1"/>
      <protection/>
    </xf>
    <xf numFmtId="0" fontId="11" fillId="33" borderId="33" xfId="60" applyFont="1" applyFill="1" applyBorder="1" applyAlignment="1">
      <alignment horizontal="left" vertical="center" wrapText="1" indent="4"/>
      <protection/>
    </xf>
    <xf numFmtId="0" fontId="11" fillId="33" borderId="0" xfId="58" applyFont="1" applyFill="1" applyAlignment="1">
      <alignment horizontal="left" vertical="center"/>
      <protection/>
    </xf>
    <xf numFmtId="0" fontId="6" fillId="33" borderId="0" xfId="58" applyFont="1" applyFill="1" applyAlignment="1">
      <alignment vertical="center" wrapText="1"/>
      <protection/>
    </xf>
    <xf numFmtId="164" fontId="6" fillId="33" borderId="0" xfId="58" applyNumberFormat="1" applyFont="1" applyFill="1" applyAlignment="1">
      <alignment vertical="center"/>
      <protection/>
    </xf>
    <xf numFmtId="0" fontId="5" fillId="33" borderId="29" xfId="58" applyFont="1" applyFill="1" applyBorder="1" applyAlignment="1">
      <alignment horizontal="center" vertical="center"/>
      <protection/>
    </xf>
    <xf numFmtId="0" fontId="11" fillId="33" borderId="0" xfId="60" applyFont="1" applyFill="1" applyAlignment="1">
      <alignment horizontal="left" vertical="center" wrapText="1"/>
      <protection/>
    </xf>
    <xf numFmtId="0" fontId="5" fillId="33" borderId="0" xfId="60" applyFont="1" applyFill="1" applyAlignment="1">
      <alignment wrapText="1"/>
      <protection/>
    </xf>
    <xf numFmtId="164" fontId="6" fillId="33" borderId="0" xfId="61" applyNumberFormat="1" applyFont="1" applyFill="1" applyAlignment="1">
      <alignment vertical="center"/>
      <protection/>
    </xf>
    <xf numFmtId="164" fontId="6" fillId="33" borderId="0" xfId="60" applyNumberFormat="1" applyFont="1" applyFill="1" applyAlignment="1">
      <alignment vertical="center"/>
      <protection/>
    </xf>
    <xf numFmtId="0" fontId="5" fillId="33" borderId="29" xfId="60" applyFont="1" applyFill="1" applyBorder="1" applyAlignment="1">
      <alignment vertical="center" wrapText="1"/>
      <protection/>
    </xf>
    <xf numFmtId="0" fontId="6" fillId="33" borderId="28" xfId="58" applyFont="1" applyFill="1" applyBorder="1" applyAlignment="1">
      <alignment horizontal="center" vertical="center" wrapText="1"/>
      <protection/>
    </xf>
    <xf numFmtId="0" fontId="6" fillId="33" borderId="0" xfId="58" applyFont="1" applyFill="1" applyAlignment="1">
      <alignment horizontal="centerContinuous"/>
      <protection/>
    </xf>
    <xf numFmtId="0" fontId="6" fillId="33" borderId="29" xfId="58" applyFont="1" applyFill="1" applyBorder="1" applyAlignment="1">
      <alignment horizontal="center" vertical="center" wrapText="1"/>
      <protection/>
    </xf>
    <xf numFmtId="0" fontId="5" fillId="33" borderId="0" xfId="58" applyFont="1" applyFill="1" applyAlignment="1">
      <alignment horizontal="left" vertical="center"/>
      <protection/>
    </xf>
    <xf numFmtId="0" fontId="6" fillId="33" borderId="0" xfId="58" applyFont="1" applyFill="1" applyAlignment="1">
      <alignment horizontal="left" vertical="center" wrapText="1"/>
      <protection/>
    </xf>
    <xf numFmtId="0" fontId="5" fillId="33" borderId="33" xfId="58" applyFont="1" applyFill="1" applyBorder="1" applyAlignment="1">
      <alignment horizontal="left" vertical="center" wrapText="1" indent="1"/>
      <protection/>
    </xf>
    <xf numFmtId="164" fontId="5" fillId="33" borderId="33" xfId="58" applyNumberFormat="1" applyFont="1" applyFill="1" applyBorder="1" applyAlignment="1">
      <alignment vertical="center"/>
      <protection/>
    </xf>
    <xf numFmtId="0" fontId="5" fillId="33" borderId="28" xfId="58" applyFont="1" applyFill="1" applyBorder="1" applyAlignment="1">
      <alignment vertical="center" wrapText="1"/>
      <protection/>
    </xf>
    <xf numFmtId="0" fontId="5" fillId="33" borderId="0" xfId="58" applyFont="1" applyFill="1" applyAlignment="1">
      <alignment horizontal="left" vertical="center" wrapText="1"/>
      <protection/>
    </xf>
    <xf numFmtId="164" fontId="5" fillId="33" borderId="33" xfId="58" applyNumberFormat="1" applyFont="1" applyFill="1" applyBorder="1" applyAlignment="1">
      <alignment vertical="center" wrapText="1"/>
      <protection/>
    </xf>
    <xf numFmtId="0" fontId="5" fillId="33" borderId="29" xfId="58" applyFont="1" applyFill="1" applyBorder="1" applyAlignment="1">
      <alignment horizontal="center" vertical="center" wrapText="1"/>
      <protection/>
    </xf>
    <xf numFmtId="0" fontId="5" fillId="0" borderId="0" xfId="58" applyFont="1" applyAlignment="1">
      <alignment vertical="center" wrapText="1"/>
      <protection/>
    </xf>
    <xf numFmtId="0" fontId="5" fillId="33" borderId="0" xfId="58" applyFont="1" applyFill="1" applyAlignment="1">
      <alignment vertical="center" wrapText="1"/>
      <protection/>
    </xf>
    <xf numFmtId="164" fontId="5" fillId="33" borderId="0" xfId="58" applyNumberFormat="1" applyFont="1" applyFill="1" applyAlignment="1">
      <alignment vertical="center"/>
      <protection/>
    </xf>
    <xf numFmtId="0" fontId="5" fillId="33" borderId="0" xfId="58" applyFont="1" applyFill="1" applyAlignment="1">
      <alignment wrapText="1"/>
      <protection/>
    </xf>
    <xf numFmtId="0" fontId="5" fillId="33" borderId="0" xfId="57" applyFont="1" applyFill="1" applyAlignment="1">
      <alignment horizontal="left" vertical="top"/>
      <protection/>
    </xf>
    <xf numFmtId="0" fontId="5" fillId="33" borderId="33" xfId="57" applyFont="1" applyFill="1" applyBorder="1" applyAlignment="1">
      <alignment horizontal="left" vertical="center" wrapText="1" indent="1"/>
      <protection/>
    </xf>
    <xf numFmtId="0" fontId="5" fillId="33" borderId="0" xfId="57" applyFont="1" applyFill="1" applyAlignment="1">
      <alignment horizontal="left" vertical="top" wrapText="1"/>
      <protection/>
    </xf>
    <xf numFmtId="0" fontId="5" fillId="33" borderId="0" xfId="57" applyFont="1" applyFill="1" applyAlignment="1">
      <alignment vertical="center" wrapText="1"/>
      <protection/>
    </xf>
    <xf numFmtId="0" fontId="5" fillId="33" borderId="29" xfId="59" applyFont="1" applyFill="1" applyBorder="1" applyAlignment="1">
      <alignment vertical="center" wrapText="1"/>
      <protection/>
    </xf>
    <xf numFmtId="0" fontId="9" fillId="33" borderId="0" xfId="60" applyFont="1" applyFill="1" applyAlignment="1">
      <alignment vertical="center"/>
      <protection/>
    </xf>
    <xf numFmtId="0" fontId="5" fillId="33" borderId="0" xfId="60" applyFont="1" applyFill="1" applyAlignment="1">
      <alignment horizontal="left" vertical="top" wrapText="1"/>
      <protection/>
    </xf>
    <xf numFmtId="164" fontId="5" fillId="33" borderId="0" xfId="60" applyNumberFormat="1" applyFont="1" applyFill="1" applyAlignment="1">
      <alignment vertical="center" wrapText="1"/>
      <protection/>
    </xf>
    <xf numFmtId="0" fontId="5" fillId="33" borderId="28" xfId="61" applyFont="1" applyFill="1" applyBorder="1" applyAlignment="1">
      <alignment vertical="center" wrapText="1"/>
      <protection/>
    </xf>
    <xf numFmtId="0" fontId="9" fillId="33" borderId="0" xfId="61" applyFont="1" applyFill="1">
      <alignment/>
      <protection/>
    </xf>
    <xf numFmtId="0" fontId="5" fillId="33" borderId="0" xfId="61" applyFont="1" applyFill="1" applyAlignment="1">
      <alignment wrapText="1"/>
      <protection/>
    </xf>
    <xf numFmtId="0" fontId="5" fillId="33" borderId="29" xfId="61" applyFont="1" applyFill="1" applyBorder="1" applyAlignment="1">
      <alignment horizontal="center" vertical="center" wrapText="1"/>
      <protection/>
    </xf>
    <xf numFmtId="0" fontId="5" fillId="0" borderId="0" xfId="61" applyFont="1" applyAlignment="1">
      <alignment vertical="center" wrapText="1"/>
      <protection/>
    </xf>
    <xf numFmtId="0" fontId="5" fillId="33" borderId="0" xfId="61" applyFont="1" applyFill="1" applyAlignment="1">
      <alignment horizontal="left" vertical="center" wrapText="1"/>
      <protection/>
    </xf>
    <xf numFmtId="0" fontId="5" fillId="33" borderId="33" xfId="61" applyFont="1" applyFill="1" applyBorder="1" applyAlignment="1">
      <alignment horizontal="left" vertical="center" wrapText="1" indent="1"/>
      <protection/>
    </xf>
    <xf numFmtId="164" fontId="5" fillId="33" borderId="33" xfId="61" applyNumberFormat="1" applyFont="1" applyFill="1" applyBorder="1" applyAlignment="1">
      <alignment vertical="center" wrapText="1"/>
      <protection/>
    </xf>
    <xf numFmtId="0" fontId="11" fillId="33" borderId="0" xfId="61" applyFont="1" applyFill="1" applyAlignment="1">
      <alignment horizontal="left" vertical="center" wrapText="1"/>
      <protection/>
    </xf>
    <xf numFmtId="0" fontId="5" fillId="33" borderId="0" xfId="61" applyFont="1" applyFill="1" applyAlignment="1">
      <alignment vertical="center" wrapText="1"/>
      <protection/>
    </xf>
    <xf numFmtId="164" fontId="5" fillId="33" borderId="0" xfId="61" applyNumberFormat="1" applyFont="1" applyFill="1" applyAlignment="1">
      <alignment vertical="center" wrapText="1"/>
      <protection/>
    </xf>
    <xf numFmtId="0" fontId="5" fillId="33" borderId="33" xfId="0" applyFont="1" applyFill="1" applyBorder="1" applyAlignment="1">
      <alignment horizontal="left" wrapText="1" indent="1"/>
    </xf>
    <xf numFmtId="0" fontId="5" fillId="33" borderId="28" xfId="61" applyFont="1" applyFill="1" applyBorder="1" applyAlignment="1">
      <alignment horizontal="left" wrapText="1"/>
      <protection/>
    </xf>
    <xf numFmtId="0" fontId="9" fillId="33" borderId="0" xfId="61" applyFont="1" applyFill="1" applyAlignment="1">
      <alignment horizontal="left"/>
      <protection/>
    </xf>
    <xf numFmtId="0" fontId="9" fillId="33" borderId="0" xfId="61" applyFont="1" applyFill="1" applyAlignment="1">
      <alignment horizontal="left" wrapText="1"/>
      <protection/>
    </xf>
    <xf numFmtId="164" fontId="5" fillId="33" borderId="0" xfId="61" applyNumberFormat="1" applyFont="1" applyFill="1" applyAlignment="1">
      <alignment horizontal="left" wrapText="1"/>
      <protection/>
    </xf>
    <xf numFmtId="0" fontId="5" fillId="33" borderId="29" xfId="61" applyFont="1" applyFill="1" applyBorder="1" applyAlignment="1">
      <alignment horizontal="center" wrapText="1"/>
      <protection/>
    </xf>
    <xf numFmtId="0" fontId="5" fillId="0" borderId="0" xfId="61" applyFont="1" applyAlignment="1">
      <alignment horizontal="left" wrapText="1"/>
      <protection/>
    </xf>
    <xf numFmtId="164" fontId="5" fillId="33" borderId="33" xfId="61" applyNumberFormat="1" applyFont="1" applyFill="1" applyBorder="1">
      <alignment/>
      <protection/>
    </xf>
    <xf numFmtId="0" fontId="5" fillId="33" borderId="0" xfId="61" applyFont="1" applyFill="1" applyAlignment="1">
      <alignment horizontal="left" vertical="top" wrapText="1"/>
      <protection/>
    </xf>
    <xf numFmtId="0" fontId="5" fillId="33" borderId="33" xfId="61" applyFont="1" applyFill="1" applyBorder="1" applyAlignment="1">
      <alignment horizontal="left" wrapText="1" indent="1"/>
      <protection/>
    </xf>
    <xf numFmtId="49" fontId="5" fillId="33" borderId="0" xfId="58" applyNumberFormat="1" applyFont="1" applyFill="1" applyAlignment="1">
      <alignment horizontal="left"/>
      <protection/>
    </xf>
    <xf numFmtId="164" fontId="5" fillId="33" borderId="0" xfId="58" applyNumberFormat="1" applyFont="1" applyFill="1">
      <alignment/>
      <protection/>
    </xf>
    <xf numFmtId="0" fontId="5" fillId="33" borderId="29" xfId="58" applyFont="1" applyFill="1" applyBorder="1" applyAlignment="1">
      <alignment horizontal="center"/>
      <protection/>
    </xf>
    <xf numFmtId="0" fontId="5" fillId="33" borderId="0" xfId="58" applyFont="1" applyFill="1" applyAlignment="1">
      <alignment horizontal="right"/>
      <protection/>
    </xf>
    <xf numFmtId="0" fontId="5" fillId="33" borderId="0" xfId="62" applyFont="1" applyFill="1" applyAlignment="1">
      <alignment horizontal="left"/>
      <protection/>
    </xf>
    <xf numFmtId="0" fontId="5" fillId="33" borderId="0" xfId="62" applyFont="1" applyFill="1" applyAlignment="1">
      <alignment wrapText="1"/>
      <protection/>
    </xf>
    <xf numFmtId="0" fontId="5" fillId="33" borderId="0" xfId="62" applyFont="1" applyFill="1">
      <alignment/>
      <protection/>
    </xf>
    <xf numFmtId="0" fontId="6" fillId="33" borderId="0" xfId="58" applyFont="1" applyFill="1" applyAlignment="1">
      <alignment horizontal="center" vertical="center" wrapText="1"/>
      <protection/>
    </xf>
    <xf numFmtId="0" fontId="10" fillId="33" borderId="0" xfId="62" applyFont="1" applyFill="1" applyAlignment="1">
      <alignment horizontal="left" vertical="center" wrapText="1"/>
      <protection/>
    </xf>
    <xf numFmtId="0" fontId="6" fillId="33" borderId="0" xfId="62" applyFont="1" applyFill="1" applyAlignment="1">
      <alignment horizontal="left" vertical="center"/>
      <protection/>
    </xf>
    <xf numFmtId="0" fontId="6" fillId="33" borderId="0" xfId="62" applyFont="1" applyFill="1" applyAlignment="1">
      <alignment vertical="center" wrapText="1"/>
      <protection/>
    </xf>
    <xf numFmtId="0" fontId="5" fillId="33" borderId="0" xfId="62" applyFont="1" applyFill="1" applyAlignment="1">
      <alignment horizontal="left" vertical="top" wrapText="1"/>
      <protection/>
    </xf>
    <xf numFmtId="0" fontId="5" fillId="33" borderId="0" xfId="62" applyFont="1" applyFill="1" applyAlignment="1">
      <alignment horizontal="left" vertical="center" wrapText="1"/>
      <protection/>
    </xf>
    <xf numFmtId="0" fontId="11" fillId="33" borderId="33" xfId="0" applyFont="1" applyFill="1" applyBorder="1" applyAlignment="1">
      <alignment horizontal="left" vertical="center" wrapText="1" indent="3"/>
    </xf>
    <xf numFmtId="0" fontId="5" fillId="33" borderId="0" xfId="0" applyFont="1" applyFill="1" applyAlignment="1">
      <alignment wrapText="1"/>
    </xf>
    <xf numFmtId="0" fontId="5" fillId="33" borderId="0" xfId="62" applyFont="1" applyFill="1" applyAlignment="1">
      <alignment horizontal="left" vertical="center"/>
      <protection/>
    </xf>
    <xf numFmtId="0" fontId="5" fillId="33" borderId="0" xfId="62" applyFont="1" applyFill="1" applyAlignment="1">
      <alignment vertical="center" wrapText="1"/>
      <protection/>
    </xf>
    <xf numFmtId="0" fontId="10" fillId="33" borderId="34" xfId="63" applyFont="1" applyFill="1" applyBorder="1" applyAlignment="1">
      <alignment horizontal="left" vertical="center" wrapText="1"/>
      <protection/>
    </xf>
    <xf numFmtId="0" fontId="5" fillId="33" borderId="0" xfId="63" applyFont="1" applyFill="1" applyAlignment="1">
      <alignment horizontal="left" vertical="center" wrapText="1"/>
      <protection/>
    </xf>
    <xf numFmtId="0" fontId="5" fillId="33" borderId="33" xfId="63" applyFont="1" applyFill="1" applyBorder="1" applyAlignment="1">
      <alignment horizontal="left" vertical="center" wrapText="1" indent="1"/>
      <protection/>
    </xf>
    <xf numFmtId="0" fontId="5" fillId="33" borderId="0" xfId="63" applyFont="1" applyFill="1" applyAlignment="1">
      <alignment horizontal="left" vertical="center"/>
      <protection/>
    </xf>
    <xf numFmtId="0" fontId="5" fillId="33" borderId="0" xfId="63" applyFont="1" applyFill="1" applyAlignment="1">
      <alignment vertical="center" wrapText="1"/>
      <protection/>
    </xf>
    <xf numFmtId="0" fontId="5" fillId="33" borderId="0" xfId="63" applyFont="1" applyFill="1">
      <alignment/>
      <protection/>
    </xf>
    <xf numFmtId="0" fontId="10" fillId="33" borderId="0" xfId="64" applyFont="1" applyFill="1" applyAlignment="1">
      <alignment horizontal="left" vertical="center" wrapText="1"/>
      <protection/>
    </xf>
    <xf numFmtId="0" fontId="9" fillId="33" borderId="0" xfId="64" applyFont="1" applyFill="1">
      <alignment/>
      <protection/>
    </xf>
    <xf numFmtId="0" fontId="5" fillId="33" borderId="0" xfId="64" applyFont="1" applyFill="1" applyAlignment="1">
      <alignment wrapText="1"/>
      <protection/>
    </xf>
    <xf numFmtId="0" fontId="11" fillId="33" borderId="0" xfId="64" applyFont="1" applyFill="1">
      <alignment/>
      <protection/>
    </xf>
    <xf numFmtId="0" fontId="5" fillId="33" borderId="0" xfId="64" applyFont="1" applyFill="1" applyAlignment="1">
      <alignment horizontal="left" vertical="center"/>
      <protection/>
    </xf>
    <xf numFmtId="0" fontId="5" fillId="33" borderId="33" xfId="64" applyFont="1" applyFill="1" applyBorder="1" applyAlignment="1">
      <alignment horizontal="left" vertical="center" wrapText="1" indent="1"/>
      <protection/>
    </xf>
    <xf numFmtId="0" fontId="11" fillId="33" borderId="0" xfId="64" applyFont="1" applyFill="1" applyAlignment="1">
      <alignment horizontal="left" vertical="center"/>
      <protection/>
    </xf>
    <xf numFmtId="0" fontId="5" fillId="33" borderId="0" xfId="64" applyFont="1" applyFill="1" applyAlignment="1">
      <alignment vertical="center" wrapText="1"/>
      <protection/>
    </xf>
    <xf numFmtId="0" fontId="5" fillId="33" borderId="0" xfId="64" applyFont="1" applyFill="1">
      <alignment/>
      <protection/>
    </xf>
    <xf numFmtId="0" fontId="11" fillId="33" borderId="0" xfId="64" applyFont="1" applyFill="1" applyAlignment="1">
      <alignment vertical="center" wrapText="1"/>
      <protection/>
    </xf>
    <xf numFmtId="0" fontId="9" fillId="33" borderId="0" xfId="64" applyFont="1" applyFill="1" applyAlignment="1">
      <alignment horizontal="left" vertical="center"/>
      <protection/>
    </xf>
    <xf numFmtId="0" fontId="6" fillId="33" borderId="0" xfId="64" applyFont="1" applyFill="1" applyAlignment="1">
      <alignment vertical="center" wrapText="1"/>
      <protection/>
    </xf>
    <xf numFmtId="0" fontId="5" fillId="33" borderId="28" xfId="64" applyFont="1" applyFill="1" applyBorder="1" applyAlignment="1">
      <alignment vertical="center" wrapText="1"/>
      <protection/>
    </xf>
    <xf numFmtId="0" fontId="5" fillId="33" borderId="29" xfId="64" applyFont="1" applyFill="1" applyBorder="1" applyAlignment="1">
      <alignment horizontal="center" vertical="center" wrapText="1"/>
      <protection/>
    </xf>
    <xf numFmtId="0" fontId="5" fillId="0" borderId="0" xfId="64" applyFont="1" applyAlignment="1">
      <alignment vertical="center" wrapText="1"/>
      <protection/>
    </xf>
    <xf numFmtId="0" fontId="5" fillId="33" borderId="30" xfId="58" applyFont="1" applyFill="1" applyBorder="1">
      <alignment/>
      <protection/>
    </xf>
    <xf numFmtId="0" fontId="5" fillId="33" borderId="31" xfId="58" applyFont="1" applyFill="1" applyBorder="1" applyAlignment="1">
      <alignment horizontal="right"/>
      <protection/>
    </xf>
    <xf numFmtId="0" fontId="5" fillId="33" borderId="31" xfId="58" applyFont="1" applyFill="1" applyBorder="1" applyAlignment="1">
      <alignment wrapText="1"/>
      <protection/>
    </xf>
    <xf numFmtId="0" fontId="5" fillId="33" borderId="31" xfId="58" applyFont="1" applyFill="1" applyBorder="1">
      <alignment/>
      <protection/>
    </xf>
    <xf numFmtId="0" fontId="5" fillId="33" borderId="32" xfId="58" applyFont="1" applyFill="1" applyBorder="1">
      <alignment/>
      <protection/>
    </xf>
    <xf numFmtId="0" fontId="5" fillId="0" borderId="0" xfId="58" applyFont="1" applyAlignment="1">
      <alignment horizontal="right"/>
      <protection/>
    </xf>
    <xf numFmtId="0" fontId="5" fillId="0" borderId="0" xfId="58" applyFont="1" applyAlignment="1">
      <alignment wrapText="1"/>
      <protection/>
    </xf>
    <xf numFmtId="0" fontId="5" fillId="34" borderId="0" xfId="58" applyFont="1" applyFill="1">
      <alignment/>
      <protection/>
    </xf>
    <xf numFmtId="0" fontId="5" fillId="33" borderId="25" xfId="53" applyFill="1" applyBorder="1">
      <alignment/>
      <protection/>
    </xf>
    <xf numFmtId="0" fontId="5" fillId="33" borderId="26" xfId="53" applyFill="1" applyBorder="1">
      <alignment/>
      <protection/>
    </xf>
    <xf numFmtId="0" fontId="5" fillId="33" borderId="27" xfId="53" applyFill="1" applyBorder="1">
      <alignment/>
      <protection/>
    </xf>
    <xf numFmtId="0" fontId="5" fillId="0" borderId="0" xfId="53">
      <alignment/>
      <protection/>
    </xf>
    <xf numFmtId="0" fontId="5" fillId="33" borderId="28" xfId="53" applyFill="1" applyBorder="1">
      <alignment/>
      <protection/>
    </xf>
    <xf numFmtId="0" fontId="5" fillId="33" borderId="29" xfId="53" applyFill="1" applyBorder="1">
      <alignment/>
      <protection/>
    </xf>
    <xf numFmtId="0" fontId="6" fillId="33" borderId="0" xfId="53" applyFont="1" applyFill="1" applyAlignment="1">
      <alignment horizontal="centerContinuous" vertical="center"/>
      <protection/>
    </xf>
    <xf numFmtId="0" fontId="5" fillId="33" borderId="28" xfId="53" applyFill="1" applyBorder="1">
      <alignment/>
      <protection/>
    </xf>
    <xf numFmtId="0" fontId="5" fillId="33" borderId="29" xfId="53" applyFill="1" applyBorder="1">
      <alignment/>
      <protection/>
    </xf>
    <xf numFmtId="0" fontId="5" fillId="33" borderId="0" xfId="53" applyFill="1" applyAlignment="1">
      <alignment horizontal="center"/>
      <protection/>
    </xf>
    <xf numFmtId="0" fontId="5" fillId="33" borderId="0" xfId="53" applyFill="1">
      <alignment/>
      <protection/>
    </xf>
    <xf numFmtId="0" fontId="5" fillId="33" borderId="35" xfId="53" applyFill="1" applyBorder="1" applyAlignment="1">
      <alignment horizontal="center" vertical="center" wrapText="1"/>
      <protection/>
    </xf>
    <xf numFmtId="0" fontId="5" fillId="33" borderId="36" xfId="53" applyFill="1" applyBorder="1" applyAlignment="1">
      <alignment horizontal="center" vertical="center" wrapText="1"/>
      <protection/>
    </xf>
    <xf numFmtId="0" fontId="5" fillId="33" borderId="37" xfId="53" applyFill="1" applyBorder="1" applyAlignment="1">
      <alignment horizontal="right"/>
      <protection/>
    </xf>
    <xf numFmtId="0" fontId="5" fillId="33" borderId="38" xfId="56" applyFont="1" applyFill="1" applyBorder="1" applyAlignment="1">
      <alignment vertical="center" wrapText="1"/>
      <protection/>
    </xf>
    <xf numFmtId="0" fontId="5" fillId="33" borderId="39" xfId="53" applyFill="1" applyBorder="1" applyAlignment="1">
      <alignment horizontal="right"/>
      <protection/>
    </xf>
    <xf numFmtId="0" fontId="5" fillId="33" borderId="40" xfId="56" applyFont="1" applyFill="1" applyBorder="1" applyAlignment="1">
      <alignment vertical="center" wrapText="1"/>
      <protection/>
    </xf>
    <xf numFmtId="0" fontId="5" fillId="33" borderId="41" xfId="53" applyFill="1" applyBorder="1" applyAlignment="1">
      <alignment horizontal="right"/>
      <protection/>
    </xf>
    <xf numFmtId="0" fontId="5" fillId="33" borderId="29" xfId="0" applyFont="1" applyFill="1" applyBorder="1" applyAlignment="1">
      <alignment horizontal="left" wrapText="1"/>
    </xf>
    <xf numFmtId="0" fontId="5" fillId="33" borderId="42" xfId="0" applyFont="1" applyFill="1" applyBorder="1" applyAlignment="1">
      <alignment horizontal="right"/>
    </xf>
    <xf numFmtId="0" fontId="5" fillId="33" borderId="43" xfId="0" applyFont="1" applyFill="1" applyBorder="1" applyAlignment="1">
      <alignment/>
    </xf>
    <xf numFmtId="0" fontId="6" fillId="33" borderId="28" xfId="53" applyFont="1" applyFill="1" applyBorder="1">
      <alignment/>
      <protection/>
    </xf>
    <xf numFmtId="0" fontId="6" fillId="33" borderId="42" xfId="0" applyFont="1" applyFill="1" applyBorder="1" applyAlignment="1">
      <alignment horizontal="right"/>
    </xf>
    <xf numFmtId="0" fontId="6" fillId="33" borderId="43" xfId="0" applyFont="1" applyFill="1" applyBorder="1" applyAlignment="1">
      <alignment/>
    </xf>
    <xf numFmtId="0" fontId="6" fillId="33" borderId="29" xfId="53" applyFont="1" applyFill="1" applyBorder="1">
      <alignment/>
      <protection/>
    </xf>
    <xf numFmtId="0" fontId="6" fillId="0" borderId="0" xfId="53" applyFont="1">
      <alignment/>
      <protection/>
    </xf>
    <xf numFmtId="0" fontId="5" fillId="33" borderId="0" xfId="0" applyFont="1" applyFill="1" applyAlignment="1">
      <alignment horizontal="right"/>
    </xf>
    <xf numFmtId="0" fontId="5" fillId="33" borderId="0" xfId="0" applyFont="1" applyFill="1" applyAlignment="1">
      <alignment/>
    </xf>
    <xf numFmtId="0" fontId="6" fillId="33" borderId="29" xfId="56" applyFont="1" applyFill="1" applyBorder="1" applyAlignment="1">
      <alignment horizontal="center"/>
      <protection/>
    </xf>
    <xf numFmtId="0" fontId="5" fillId="33" borderId="44" xfId="53" applyFill="1" applyBorder="1" applyAlignment="1">
      <alignment horizontal="center" vertical="center" wrapText="1"/>
      <protection/>
    </xf>
    <xf numFmtId="0" fontId="5" fillId="33" borderId="45" xfId="53" applyFill="1" applyBorder="1" applyAlignment="1">
      <alignment horizontal="center" vertical="center" wrapText="1"/>
      <protection/>
    </xf>
    <xf numFmtId="0" fontId="5" fillId="33" borderId="46" xfId="53" applyFill="1" applyBorder="1" applyAlignment="1">
      <alignment horizontal="center" vertical="center" wrapText="1"/>
      <protection/>
    </xf>
    <xf numFmtId="0" fontId="6" fillId="33" borderId="42" xfId="56" applyFont="1" applyFill="1" applyBorder="1" applyAlignment="1">
      <alignment horizontal="right" vertical="center"/>
      <protection/>
    </xf>
    <xf numFmtId="0" fontId="6" fillId="33" borderId="43" xfId="56" applyFont="1" applyFill="1" applyBorder="1" applyAlignment="1">
      <alignment horizontal="left" vertical="center"/>
      <protection/>
    </xf>
    <xf numFmtId="0" fontId="5" fillId="33" borderId="25" xfId="56" applyFont="1" applyFill="1" applyBorder="1" applyAlignment="1">
      <alignment horizontal="right" vertical="center"/>
      <protection/>
    </xf>
    <xf numFmtId="0" fontId="5" fillId="33" borderId="27" xfId="56" applyFont="1" applyFill="1" applyBorder="1" applyAlignment="1">
      <alignment vertical="center"/>
      <protection/>
    </xf>
    <xf numFmtId="0" fontId="5" fillId="33" borderId="28" xfId="56" applyFont="1" applyFill="1" applyBorder="1" applyAlignment="1">
      <alignment horizontal="right" vertical="center"/>
      <protection/>
    </xf>
    <xf numFmtId="0" fontId="5" fillId="33" borderId="29" xfId="56" applyFont="1" applyFill="1" applyBorder="1" applyAlignment="1">
      <alignment horizontal="left" vertical="center"/>
      <protection/>
    </xf>
    <xf numFmtId="0" fontId="5" fillId="33" borderId="30" xfId="56" applyFont="1" applyFill="1" applyBorder="1" applyAlignment="1">
      <alignment horizontal="right" vertical="center"/>
      <protection/>
    </xf>
    <xf numFmtId="0" fontId="5" fillId="33" borderId="32" xfId="56" applyFont="1" applyFill="1" applyBorder="1" applyAlignment="1">
      <alignment horizontal="left" vertical="center"/>
      <protection/>
    </xf>
    <xf numFmtId="0" fontId="9" fillId="33" borderId="42" xfId="53" applyFont="1" applyFill="1" applyBorder="1" applyAlignment="1">
      <alignment horizontal="right" vertical="center"/>
      <protection/>
    </xf>
    <xf numFmtId="0" fontId="5" fillId="33" borderId="30" xfId="53" applyFill="1" applyBorder="1">
      <alignment/>
      <protection/>
    </xf>
    <xf numFmtId="0" fontId="5" fillId="33" borderId="31" xfId="53" applyFill="1" applyBorder="1">
      <alignment/>
      <protection/>
    </xf>
    <xf numFmtId="0" fontId="5" fillId="33" borderId="32" xfId="53" applyFill="1" applyBorder="1">
      <alignment/>
      <protection/>
    </xf>
    <xf numFmtId="165" fontId="5" fillId="33" borderId="33" xfId="63" applyNumberFormat="1" applyFont="1" applyFill="1" applyBorder="1">
      <alignment/>
      <protection/>
    </xf>
    <xf numFmtId="164" fontId="5" fillId="33" borderId="47" xfId="53" applyNumberFormat="1" applyFill="1" applyBorder="1" applyAlignment="1">
      <alignment vertical="center"/>
      <protection/>
    </xf>
    <xf numFmtId="164" fontId="5" fillId="33" borderId="48" xfId="53" applyNumberFormat="1" applyFill="1" applyBorder="1" applyAlignment="1">
      <alignment vertical="center"/>
      <protection/>
    </xf>
    <xf numFmtId="164" fontId="5" fillId="33" borderId="49" xfId="53" applyNumberFormat="1" applyFill="1" applyBorder="1" applyAlignment="1">
      <alignment vertical="center"/>
      <protection/>
    </xf>
    <xf numFmtId="164" fontId="5" fillId="33" borderId="50" xfId="53" applyNumberFormat="1" applyFill="1" applyBorder="1" applyAlignment="1">
      <alignment vertical="center"/>
      <protection/>
    </xf>
    <xf numFmtId="164" fontId="5" fillId="33" borderId="44" xfId="0" applyNumberFormat="1" applyFont="1" applyFill="1" applyBorder="1" applyAlignment="1">
      <alignment/>
    </xf>
    <xf numFmtId="164" fontId="6" fillId="33" borderId="44" xfId="0" applyNumberFormat="1" applyFont="1" applyFill="1" applyBorder="1" applyAlignment="1">
      <alignment/>
    </xf>
    <xf numFmtId="164" fontId="11" fillId="33" borderId="33" xfId="60" applyNumberFormat="1" applyFont="1" applyFill="1" applyBorder="1" applyAlignment="1">
      <alignment vertical="center" wrapText="1"/>
      <protection/>
    </xf>
    <xf numFmtId="164" fontId="6" fillId="33" borderId="13" xfId="53" applyNumberFormat="1" applyFont="1" applyFill="1" applyBorder="1" applyAlignment="1">
      <alignment vertical="center"/>
      <protection/>
    </xf>
    <xf numFmtId="164" fontId="6" fillId="33" borderId="14" xfId="53" applyNumberFormat="1" applyFont="1" applyFill="1" applyBorder="1" applyAlignment="1">
      <alignment vertical="center"/>
      <protection/>
    </xf>
    <xf numFmtId="164" fontId="6" fillId="33" borderId="51" xfId="0" applyNumberFormat="1" applyFont="1" applyFill="1" applyBorder="1" applyAlignment="1">
      <alignment/>
    </xf>
    <xf numFmtId="164" fontId="5" fillId="4" borderId="47" xfId="53" applyNumberFormat="1" applyFill="1" applyBorder="1" applyAlignment="1">
      <alignment vertical="center"/>
      <protection/>
    </xf>
    <xf numFmtId="164" fontId="5" fillId="4" borderId="49" xfId="53" applyNumberFormat="1" applyFill="1" applyBorder="1" applyAlignment="1">
      <alignment vertical="center"/>
      <protection/>
    </xf>
    <xf numFmtId="164" fontId="5" fillId="4" borderId="44" xfId="0" applyNumberFormat="1" applyFont="1" applyFill="1" applyBorder="1" applyAlignment="1">
      <alignment/>
    </xf>
    <xf numFmtId="164" fontId="6" fillId="4" borderId="44" xfId="0" applyNumberFormat="1" applyFont="1" applyFill="1" applyBorder="1" applyAlignment="1">
      <alignment/>
    </xf>
    <xf numFmtId="164" fontId="5" fillId="4" borderId="48" xfId="53" applyNumberFormat="1" applyFill="1" applyBorder="1" applyAlignment="1">
      <alignment vertical="center"/>
      <protection/>
    </xf>
    <xf numFmtId="164" fontId="5" fillId="4" borderId="50" xfId="53" applyNumberFormat="1" applyFill="1" applyBorder="1" applyAlignment="1">
      <alignment vertical="center"/>
      <protection/>
    </xf>
    <xf numFmtId="164" fontId="5" fillId="33" borderId="45" xfId="0" applyNumberFormat="1" applyFont="1" applyFill="1" applyBorder="1" applyAlignment="1">
      <alignment/>
    </xf>
    <xf numFmtId="164" fontId="6" fillId="33" borderId="45" xfId="0" applyNumberFormat="1" applyFont="1" applyFill="1" applyBorder="1" applyAlignment="1">
      <alignment/>
    </xf>
    <xf numFmtId="1" fontId="5" fillId="0" borderId="0" xfId="46" applyNumberFormat="1" applyFont="1" applyAlignment="1">
      <alignment vertical="center"/>
    </xf>
    <xf numFmtId="0" fontId="45" fillId="0" borderId="0" xfId="0" applyFont="1" applyAlignment="1">
      <alignment/>
    </xf>
    <xf numFmtId="0" fontId="0" fillId="0" borderId="0" xfId="0" applyAlignment="1">
      <alignment/>
    </xf>
    <xf numFmtId="0" fontId="64" fillId="0" borderId="0" xfId="0" applyFont="1" applyAlignment="1">
      <alignment vertical="center"/>
    </xf>
    <xf numFmtId="0" fontId="0" fillId="4" borderId="0" xfId="0" applyFill="1" applyAlignment="1">
      <alignment/>
    </xf>
    <xf numFmtId="1" fontId="0" fillId="0" borderId="0" xfId="0" applyNumberFormat="1" applyAlignment="1">
      <alignment/>
    </xf>
    <xf numFmtId="14" fontId="0" fillId="0" borderId="0" xfId="0" applyNumberFormat="1" applyAlignment="1">
      <alignment/>
    </xf>
    <xf numFmtId="0" fontId="5" fillId="33" borderId="25" xfId="0" applyFont="1" applyFill="1" applyBorder="1" applyAlignment="1">
      <alignment/>
    </xf>
    <xf numFmtId="0" fontId="5" fillId="33" borderId="26" xfId="0" applyFont="1" applyFill="1" applyBorder="1" applyAlignment="1">
      <alignment/>
    </xf>
    <xf numFmtId="0" fontId="5" fillId="33" borderId="27" xfId="0" applyFont="1" applyFill="1" applyBorder="1" applyAlignment="1">
      <alignment/>
    </xf>
    <xf numFmtId="0" fontId="5" fillId="33" borderId="28" xfId="0" applyFont="1" applyFill="1" applyBorder="1" applyAlignment="1">
      <alignment/>
    </xf>
    <xf numFmtId="0" fontId="5" fillId="33" borderId="29" xfId="0" applyFont="1" applyFill="1" applyBorder="1" applyAlignment="1">
      <alignment/>
    </xf>
    <xf numFmtId="0" fontId="4" fillId="33" borderId="0" xfId="0" applyFont="1" applyFill="1" applyAlignment="1">
      <alignment horizontal="left"/>
    </xf>
    <xf numFmtId="0" fontId="6" fillId="33" borderId="28" xfId="0" applyFont="1" applyFill="1" applyBorder="1" applyAlignment="1">
      <alignment/>
    </xf>
    <xf numFmtId="0" fontId="6" fillId="33" borderId="29" xfId="0" applyFont="1" applyFill="1" applyBorder="1" applyAlignment="1">
      <alignment/>
    </xf>
    <xf numFmtId="0" fontId="5" fillId="33" borderId="28" xfId="0" applyFont="1" applyFill="1" applyBorder="1" applyAlignment="1">
      <alignment horizontal="center"/>
    </xf>
    <xf numFmtId="0" fontId="5" fillId="33" borderId="29" xfId="0" applyFont="1" applyFill="1" applyBorder="1" applyAlignment="1">
      <alignment horizontal="center"/>
    </xf>
    <xf numFmtId="0" fontId="3" fillId="33" borderId="42" xfId="0" applyFont="1" applyFill="1" applyBorder="1" applyAlignment="1">
      <alignment horizontal="right"/>
    </xf>
    <xf numFmtId="164" fontId="3" fillId="33" borderId="44" xfId="0" applyNumberFormat="1" applyFont="1" applyFill="1" applyBorder="1" applyAlignment="1">
      <alignment horizontal="right"/>
    </xf>
    <xf numFmtId="164" fontId="3" fillId="33" borderId="52" xfId="0" applyNumberFormat="1" applyFont="1" applyFill="1" applyBorder="1" applyAlignment="1">
      <alignment horizontal="right"/>
    </xf>
    <xf numFmtId="164" fontId="3" fillId="33" borderId="46" xfId="0" applyNumberFormat="1" applyFont="1" applyFill="1" applyBorder="1" applyAlignment="1">
      <alignment horizontal="right"/>
    </xf>
    <xf numFmtId="0" fontId="3" fillId="33" borderId="43" xfId="0" applyFont="1" applyFill="1" applyBorder="1" applyAlignment="1">
      <alignment horizontal="left"/>
    </xf>
    <xf numFmtId="0" fontId="4" fillId="33" borderId="48" xfId="0" applyFont="1" applyFill="1" applyBorder="1" applyAlignment="1">
      <alignment horizontal="right"/>
    </xf>
    <xf numFmtId="164" fontId="4" fillId="33" borderId="53" xfId="0" applyNumberFormat="1" applyFont="1" applyFill="1" applyBorder="1" applyAlignment="1">
      <alignment horizontal="right"/>
    </xf>
    <xf numFmtId="164" fontId="4" fillId="33" borderId="54" xfId="0" applyNumberFormat="1" applyFont="1" applyFill="1" applyBorder="1" applyAlignment="1">
      <alignment/>
    </xf>
    <xf numFmtId="164" fontId="4" fillId="33" borderId="47" xfId="0" applyNumberFormat="1" applyFont="1" applyFill="1" applyBorder="1" applyAlignment="1">
      <alignment/>
    </xf>
    <xf numFmtId="0" fontId="4" fillId="33" borderId="55" xfId="0" applyFont="1" applyFill="1" applyBorder="1" applyAlignment="1">
      <alignment horizontal="left"/>
    </xf>
    <xf numFmtId="0" fontId="3" fillId="33" borderId="56" xfId="0" applyFont="1" applyFill="1" applyBorder="1" applyAlignment="1">
      <alignment horizontal="right"/>
    </xf>
    <xf numFmtId="164" fontId="3" fillId="33" borderId="35" xfId="0" applyNumberFormat="1" applyFont="1" applyFill="1" applyBorder="1" applyAlignment="1">
      <alignment horizontal="right"/>
    </xf>
    <xf numFmtId="164" fontId="3" fillId="33" borderId="57" xfId="0" applyNumberFormat="1" applyFont="1" applyFill="1" applyBorder="1" applyAlignment="1">
      <alignment/>
    </xf>
    <xf numFmtId="164" fontId="3" fillId="33" borderId="58" xfId="0" applyNumberFormat="1" applyFont="1" applyFill="1" applyBorder="1" applyAlignment="1">
      <alignment/>
    </xf>
    <xf numFmtId="0" fontId="3" fillId="33" borderId="59" xfId="0" applyFont="1" applyFill="1" applyBorder="1" applyAlignment="1">
      <alignment horizontal="left"/>
    </xf>
    <xf numFmtId="0" fontId="3" fillId="33" borderId="0" xfId="0" applyFont="1" applyFill="1" applyAlignment="1">
      <alignment/>
    </xf>
    <xf numFmtId="0" fontId="4" fillId="33" borderId="0" xfId="0" applyFont="1" applyFill="1" applyAlignment="1">
      <alignment horizontal="right"/>
    </xf>
    <xf numFmtId="0" fontId="3" fillId="33" borderId="51" xfId="0" applyFont="1" applyFill="1" applyBorder="1" applyAlignment="1">
      <alignment horizontal="right"/>
    </xf>
    <xf numFmtId="0" fontId="3" fillId="33" borderId="51" xfId="0" applyFont="1" applyFill="1" applyBorder="1" applyAlignment="1">
      <alignment horizontal="left"/>
    </xf>
    <xf numFmtId="0" fontId="4" fillId="33" borderId="60" xfId="0" applyFont="1" applyFill="1" applyBorder="1" applyAlignment="1">
      <alignment horizontal="right"/>
    </xf>
    <xf numFmtId="0" fontId="4" fillId="33" borderId="60" xfId="0" applyFont="1" applyFill="1" applyBorder="1" applyAlignment="1">
      <alignment horizontal="left"/>
    </xf>
    <xf numFmtId="0" fontId="3" fillId="33" borderId="41" xfId="0" applyFont="1" applyFill="1" applyBorder="1" applyAlignment="1">
      <alignment horizontal="right"/>
    </xf>
    <xf numFmtId="0" fontId="3" fillId="33" borderId="41" xfId="0" applyFont="1" applyFill="1" applyBorder="1" applyAlignment="1">
      <alignment horizontal="left"/>
    </xf>
    <xf numFmtId="0" fontId="5" fillId="33" borderId="30" xfId="0" applyFont="1" applyFill="1" applyBorder="1" applyAlignment="1">
      <alignment/>
    </xf>
    <xf numFmtId="0" fontId="5" fillId="33" borderId="31" xfId="0" applyFont="1" applyFill="1" applyBorder="1" applyAlignment="1">
      <alignment/>
    </xf>
    <xf numFmtId="0" fontId="5" fillId="33" borderId="32" xfId="0" applyFont="1" applyFill="1" applyBorder="1" applyAlignment="1">
      <alignment/>
    </xf>
    <xf numFmtId="14" fontId="5" fillId="30" borderId="33" xfId="0" applyNumberFormat="1" applyFont="1" applyFill="1" applyBorder="1" applyAlignment="1" applyProtection="1">
      <alignment horizontal="left" vertical="center" indent="1"/>
      <protection locked="0"/>
    </xf>
    <xf numFmtId="0" fontId="5" fillId="0" borderId="28" xfId="0" applyFont="1" applyBorder="1" applyAlignment="1" applyProtection="1">
      <alignment vertical="center"/>
      <protection locked="0"/>
    </xf>
    <xf numFmtId="164" fontId="5" fillId="30" borderId="33" xfId="59" applyNumberFormat="1" applyFont="1" applyFill="1" applyBorder="1" applyAlignment="1" applyProtection="1">
      <alignment vertical="center" wrapText="1"/>
      <protection locked="0"/>
    </xf>
    <xf numFmtId="0" fontId="5" fillId="30" borderId="33" xfId="0" applyFont="1" applyFill="1" applyBorder="1" applyAlignment="1" applyProtection="1" quotePrefix="1">
      <alignment horizontal="left" vertical="center" wrapText="1" indent="1"/>
      <protection locked="0"/>
    </xf>
    <xf numFmtId="167" fontId="5" fillId="30" borderId="33" xfId="0" applyNumberFormat="1" applyFont="1" applyFill="1" applyBorder="1" applyAlignment="1" applyProtection="1">
      <alignment horizontal="left" vertical="center" indent="1"/>
      <protection locked="0"/>
    </xf>
    <xf numFmtId="49" fontId="5" fillId="30" borderId="33" xfId="0" applyNumberFormat="1" applyFont="1" applyFill="1" applyBorder="1" applyAlignment="1" applyProtection="1" quotePrefix="1">
      <alignment horizontal="left" vertical="center" wrapText="1" indent="1"/>
      <protection locked="0"/>
    </xf>
    <xf numFmtId="0" fontId="5" fillId="0" borderId="25" xfId="0" applyFont="1" applyBorder="1" applyAlignment="1" applyProtection="1">
      <alignment vertical="center"/>
      <protection locked="0"/>
    </xf>
    <xf numFmtId="0" fontId="5" fillId="34" borderId="0" xfId="59" applyFont="1" applyFill="1" applyAlignment="1">
      <alignment vertical="center" wrapText="1"/>
      <protection/>
    </xf>
    <xf numFmtId="164" fontId="5" fillId="33" borderId="29" xfId="0" applyNumberFormat="1" applyFont="1" applyFill="1" applyBorder="1" applyAlignment="1">
      <alignment/>
    </xf>
    <xf numFmtId="164" fontId="6" fillId="33" borderId="61" xfId="53" applyNumberFormat="1" applyFont="1" applyFill="1" applyBorder="1" applyAlignment="1">
      <alignment vertical="center"/>
      <protection/>
    </xf>
    <xf numFmtId="164" fontId="6" fillId="33" borderId="32" xfId="53" applyNumberFormat="1" applyFont="1" applyFill="1" applyBorder="1" applyAlignment="1">
      <alignment vertical="center"/>
      <protection/>
    </xf>
    <xf numFmtId="164" fontId="5" fillId="33" borderId="62" xfId="53" applyNumberFormat="1" applyFill="1" applyBorder="1" applyAlignment="1">
      <alignment vertical="center"/>
      <protection/>
    </xf>
    <xf numFmtId="164" fontId="5" fillId="33" borderId="63" xfId="53" applyNumberFormat="1" applyFill="1" applyBorder="1" applyAlignment="1">
      <alignment vertical="center"/>
      <protection/>
    </xf>
    <xf numFmtId="164" fontId="5" fillId="33" borderId="13" xfId="53" applyNumberFormat="1" applyFill="1" applyBorder="1" applyAlignment="1">
      <alignment vertical="center"/>
      <protection/>
    </xf>
    <xf numFmtId="164" fontId="5" fillId="33" borderId="14" xfId="53" applyNumberFormat="1" applyFill="1" applyBorder="1" applyAlignment="1">
      <alignment vertical="center"/>
      <protection/>
    </xf>
    <xf numFmtId="0" fontId="5" fillId="7" borderId="0" xfId="53" applyFill="1">
      <alignment/>
      <protection/>
    </xf>
    <xf numFmtId="164" fontId="5" fillId="33" borderId="55" xfId="53" applyNumberFormat="1" applyFill="1" applyBorder="1" applyAlignment="1">
      <alignment vertical="center"/>
      <protection/>
    </xf>
    <xf numFmtId="164" fontId="5" fillId="33" borderId="64" xfId="53" applyNumberFormat="1" applyFill="1" applyBorder="1" applyAlignment="1">
      <alignment vertical="center"/>
      <protection/>
    </xf>
    <xf numFmtId="164" fontId="5" fillId="33" borderId="40" xfId="53" applyNumberFormat="1" applyFill="1" applyBorder="1" applyAlignment="1">
      <alignment vertical="center"/>
      <protection/>
    </xf>
    <xf numFmtId="164" fontId="5" fillId="33" borderId="65" xfId="53" applyNumberFormat="1" applyFill="1" applyBorder="1" applyAlignment="1">
      <alignment vertical="center"/>
      <protection/>
    </xf>
    <xf numFmtId="0" fontId="3" fillId="33" borderId="25" xfId="0" applyFont="1" applyFill="1" applyBorder="1" applyAlignment="1">
      <alignment horizontal="right" vertical="top"/>
    </xf>
    <xf numFmtId="0" fontId="3" fillId="33" borderId="27" xfId="0" applyFont="1" applyFill="1" applyBorder="1" applyAlignment="1">
      <alignment horizontal="left" vertical="top"/>
    </xf>
    <xf numFmtId="0" fontId="3" fillId="33" borderId="28" xfId="0" applyFont="1" applyFill="1" applyBorder="1" applyAlignment="1">
      <alignment horizontal="right" vertical="top"/>
    </xf>
    <xf numFmtId="0" fontId="3" fillId="33" borderId="29" xfId="0" applyFont="1" applyFill="1" applyBorder="1" applyAlignment="1">
      <alignment horizontal="left" vertical="top"/>
    </xf>
    <xf numFmtId="0" fontId="4" fillId="33" borderId="29" xfId="0" applyFont="1" applyFill="1" applyBorder="1" applyAlignment="1">
      <alignment horizontal="left" vertical="top" wrapText="1"/>
    </xf>
    <xf numFmtId="0" fontId="0" fillId="0" borderId="0" xfId="0" applyAlignment="1">
      <alignment/>
    </xf>
    <xf numFmtId="49" fontId="0" fillId="0" borderId="0" xfId="0" applyNumberFormat="1" applyAlignment="1">
      <alignment/>
    </xf>
    <xf numFmtId="0" fontId="0" fillId="33" borderId="27" xfId="0" applyFill="1" applyBorder="1" applyAlignment="1">
      <alignment/>
    </xf>
    <xf numFmtId="0" fontId="0" fillId="33" borderId="29" xfId="0" applyFill="1" applyBorder="1" applyAlignment="1">
      <alignment/>
    </xf>
    <xf numFmtId="0" fontId="45" fillId="33" borderId="31" xfId="0" applyFont="1" applyFill="1" applyBorder="1" applyAlignment="1">
      <alignment/>
    </xf>
    <xf numFmtId="0" fontId="0" fillId="33" borderId="32" xfId="0" applyFill="1" applyBorder="1" applyAlignment="1">
      <alignment/>
    </xf>
    <xf numFmtId="0" fontId="0" fillId="0" borderId="66" xfId="0" applyBorder="1" applyAlignment="1">
      <alignment/>
    </xf>
    <xf numFmtId="164" fontId="5" fillId="30" borderId="67" xfId="59" applyNumberFormat="1" applyFont="1" applyFill="1" applyBorder="1" applyAlignment="1" applyProtection="1">
      <alignment vertical="center" wrapText="1"/>
      <protection locked="0"/>
    </xf>
    <xf numFmtId="164" fontId="5" fillId="33" borderId="67" xfId="59" applyNumberFormat="1" applyFont="1" applyFill="1" applyBorder="1" applyAlignment="1">
      <alignment vertical="center" wrapText="1"/>
      <protection/>
    </xf>
    <xf numFmtId="164" fontId="5" fillId="30" borderId="68" xfId="59" applyNumberFormat="1" applyFont="1" applyFill="1" applyBorder="1" applyAlignment="1" applyProtection="1">
      <alignment vertical="center" wrapText="1"/>
      <protection locked="0"/>
    </xf>
    <xf numFmtId="164" fontId="5" fillId="33" borderId="68" xfId="59" applyNumberFormat="1" applyFont="1" applyFill="1" applyBorder="1" applyAlignment="1">
      <alignment vertical="center" wrapText="1"/>
      <protection/>
    </xf>
    <xf numFmtId="0" fontId="6" fillId="33" borderId="69" xfId="64" applyFont="1" applyFill="1" applyBorder="1" applyAlignment="1">
      <alignment horizontal="left" vertical="center" wrapText="1" indent="1"/>
      <protection/>
    </xf>
    <xf numFmtId="164" fontId="6" fillId="33" borderId="70" xfId="61" applyNumberFormat="1" applyFont="1" applyFill="1" applyBorder="1" applyAlignment="1">
      <alignment vertical="center"/>
      <protection/>
    </xf>
    <xf numFmtId="0" fontId="6" fillId="33" borderId="69" xfId="61" applyFont="1" applyFill="1" applyBorder="1" applyAlignment="1">
      <alignment horizontal="left" vertical="center" wrapText="1" indent="1"/>
      <protection/>
    </xf>
    <xf numFmtId="164" fontId="6" fillId="33" borderId="70" xfId="59" applyNumberFormat="1" applyFont="1" applyFill="1" applyBorder="1" applyAlignment="1">
      <alignment vertical="center" wrapText="1"/>
      <protection/>
    </xf>
    <xf numFmtId="0" fontId="5" fillId="33" borderId="71" xfId="58" applyFont="1" applyFill="1" applyBorder="1" applyAlignment="1">
      <alignment horizontal="left" wrapText="1" indent="1"/>
      <protection/>
    </xf>
    <xf numFmtId="0" fontId="5" fillId="33" borderId="72" xfId="58" applyFont="1" applyFill="1" applyBorder="1" applyAlignment="1">
      <alignment horizontal="left" wrapText="1" indent="1"/>
      <protection/>
    </xf>
    <xf numFmtId="0" fontId="11" fillId="33" borderId="0" xfId="62" applyFont="1" applyFill="1" applyAlignment="1">
      <alignment horizontal="left" vertical="center" wrapText="1"/>
      <protection/>
    </xf>
    <xf numFmtId="0" fontId="3" fillId="33" borderId="25" xfId="0" applyFont="1" applyFill="1" applyBorder="1" applyAlignment="1">
      <alignment horizontal="right" vertical="center"/>
    </xf>
    <xf numFmtId="0" fontId="3" fillId="33" borderId="27" xfId="0" applyFont="1" applyFill="1" applyBorder="1" applyAlignment="1">
      <alignment horizontal="left" vertical="center"/>
    </xf>
    <xf numFmtId="0" fontId="3" fillId="33" borderId="28" xfId="0" applyFont="1" applyFill="1" applyBorder="1" applyAlignment="1">
      <alignment horizontal="right" vertical="center"/>
    </xf>
    <xf numFmtId="0" fontId="3" fillId="33" borderId="29" xfId="0" applyFont="1" applyFill="1" applyBorder="1" applyAlignment="1">
      <alignment horizontal="left" vertical="center"/>
    </xf>
    <xf numFmtId="0" fontId="4" fillId="33" borderId="29" xfId="0" applyFont="1" applyFill="1" applyBorder="1" applyAlignment="1">
      <alignment horizontal="left" vertical="center" wrapText="1"/>
    </xf>
    <xf numFmtId="7" fontId="3" fillId="33" borderId="62" xfId="48" applyNumberFormat="1" applyFont="1" applyFill="1" applyBorder="1" applyAlignment="1">
      <alignment vertical="center"/>
    </xf>
    <xf numFmtId="7" fontId="3" fillId="33" borderId="73" xfId="48" applyNumberFormat="1" applyFont="1" applyFill="1" applyBorder="1" applyAlignment="1">
      <alignment vertical="center"/>
    </xf>
    <xf numFmtId="7" fontId="3" fillId="33" borderId="13" xfId="48" applyNumberFormat="1" applyFont="1" applyFill="1" applyBorder="1" applyAlignment="1">
      <alignment vertical="center"/>
    </xf>
    <xf numFmtId="7" fontId="3" fillId="33" borderId="21" xfId="48" applyNumberFormat="1" applyFont="1" applyFill="1" applyBorder="1" applyAlignment="1">
      <alignment vertical="center"/>
    </xf>
    <xf numFmtId="7" fontId="3" fillId="33" borderId="19" xfId="48" applyNumberFormat="1" applyFont="1" applyFill="1" applyBorder="1" applyAlignment="1">
      <alignment vertical="center"/>
    </xf>
    <xf numFmtId="7" fontId="3" fillId="33" borderId="24" xfId="48" applyNumberFormat="1" applyFont="1" applyFill="1" applyBorder="1" applyAlignment="1">
      <alignment vertical="center"/>
    </xf>
    <xf numFmtId="0" fontId="40" fillId="0" borderId="0" xfId="0" applyFont="1" applyAlignment="1">
      <alignment/>
    </xf>
    <xf numFmtId="0" fontId="40" fillId="33" borderId="0" xfId="0" applyFont="1" applyFill="1" applyAlignment="1">
      <alignment/>
    </xf>
    <xf numFmtId="0" fontId="40" fillId="33" borderId="29" xfId="0" applyFont="1" applyFill="1" applyBorder="1" applyAlignment="1">
      <alignment/>
    </xf>
    <xf numFmtId="0" fontId="40" fillId="0" borderId="0" xfId="0" applyFont="1" applyAlignment="1">
      <alignment/>
    </xf>
    <xf numFmtId="0" fontId="6" fillId="33" borderId="0" xfId="0" applyFont="1" applyFill="1" applyAlignment="1">
      <alignment vertical="center"/>
    </xf>
    <xf numFmtId="0" fontId="40" fillId="33" borderId="31" xfId="0" applyFont="1" applyFill="1" applyBorder="1" applyAlignment="1">
      <alignment/>
    </xf>
    <xf numFmtId="0" fontId="40" fillId="33" borderId="32" xfId="0" applyFont="1" applyFill="1" applyBorder="1" applyAlignment="1">
      <alignment/>
    </xf>
    <xf numFmtId="0" fontId="3" fillId="30" borderId="74" xfId="0" applyFont="1" applyFill="1" applyBorder="1" applyAlignment="1">
      <alignment vertical="center"/>
    </xf>
    <xf numFmtId="0" fontId="3" fillId="30" borderId="75" xfId="0" applyFont="1" applyFill="1" applyBorder="1" applyAlignment="1">
      <alignment vertical="center"/>
    </xf>
    <xf numFmtId="49" fontId="3" fillId="30" borderId="75" xfId="0" applyNumberFormat="1" applyFont="1" applyFill="1" applyBorder="1" applyAlignment="1">
      <alignment horizontal="center" vertical="center" wrapText="1"/>
    </xf>
    <xf numFmtId="0" fontId="3" fillId="30" borderId="75" xfId="0" applyFont="1" applyFill="1" applyBorder="1" applyAlignment="1">
      <alignment vertical="center" wrapText="1"/>
    </xf>
    <xf numFmtId="14" fontId="3" fillId="30" borderId="75" xfId="0" applyNumberFormat="1" applyFont="1" applyFill="1" applyBorder="1" applyAlignment="1">
      <alignment vertical="center" wrapText="1"/>
    </xf>
    <xf numFmtId="3" fontId="3" fillId="30" borderId="75" xfId="0" applyNumberFormat="1" applyFont="1" applyFill="1" applyBorder="1" applyAlignment="1">
      <alignment vertical="center" wrapText="1"/>
    </xf>
    <xf numFmtId="3" fontId="3" fillId="30" borderId="76" xfId="0" applyNumberFormat="1" applyFont="1" applyFill="1" applyBorder="1" applyAlignment="1">
      <alignment vertical="center"/>
    </xf>
    <xf numFmtId="0" fontId="3" fillId="33" borderId="77" xfId="0" applyFont="1" applyFill="1" applyBorder="1" applyAlignment="1">
      <alignment vertical="center"/>
    </xf>
    <xf numFmtId="0" fontId="3" fillId="33" borderId="78" xfId="0" applyFont="1" applyFill="1" applyBorder="1" applyAlignment="1">
      <alignment vertical="center"/>
    </xf>
    <xf numFmtId="49" fontId="3" fillId="33" borderId="78" xfId="0" applyNumberFormat="1" applyFont="1" applyFill="1" applyBorder="1" applyAlignment="1">
      <alignment vertical="center" wrapText="1"/>
    </xf>
    <xf numFmtId="0" fontId="3" fillId="33" borderId="78" xfId="0" applyFont="1" applyFill="1" applyBorder="1" applyAlignment="1">
      <alignment vertical="center" wrapText="1"/>
    </xf>
    <xf numFmtId="14" fontId="3" fillId="33" borderId="78" xfId="0" applyNumberFormat="1" applyFont="1" applyFill="1" applyBorder="1" applyAlignment="1">
      <alignment vertical="center" wrapText="1"/>
    </xf>
    <xf numFmtId="3" fontId="3" fillId="33" borderId="78" xfId="0" applyNumberFormat="1" applyFont="1" applyFill="1" applyBorder="1" applyAlignment="1">
      <alignment vertical="center" wrapText="1"/>
    </xf>
    <xf numFmtId="3" fontId="3" fillId="33" borderId="79" xfId="0" applyNumberFormat="1" applyFont="1" applyFill="1" applyBorder="1" applyAlignment="1">
      <alignment vertical="center"/>
    </xf>
    <xf numFmtId="3" fontId="3" fillId="33" borderId="79" xfId="0" applyNumberFormat="1" applyFont="1" applyFill="1" applyBorder="1" applyAlignment="1">
      <alignment vertical="center" wrapText="1"/>
    </xf>
    <xf numFmtId="0" fontId="5" fillId="30" borderId="33" xfId="0" applyFont="1" applyFill="1" applyBorder="1" applyAlignment="1" applyProtection="1">
      <alignment horizontal="left" vertical="center" indent="1"/>
      <protection locked="0"/>
    </xf>
    <xf numFmtId="0" fontId="4" fillId="33" borderId="0" xfId="0" applyFont="1" applyFill="1" applyAlignment="1">
      <alignment horizontal="center"/>
    </xf>
    <xf numFmtId="0" fontId="6" fillId="33" borderId="0" xfId="0" applyFont="1" applyFill="1" applyAlignment="1">
      <alignment horizontal="center"/>
    </xf>
    <xf numFmtId="0" fontId="3" fillId="30" borderId="17" xfId="0" applyFont="1" applyFill="1" applyBorder="1" applyAlignment="1" applyProtection="1" quotePrefix="1">
      <alignment vertical="center"/>
      <protection locked="0"/>
    </xf>
    <xf numFmtId="0" fontId="3" fillId="30" borderId="23" xfId="0" applyFont="1" applyFill="1" applyBorder="1" applyAlignment="1" applyProtection="1">
      <alignment vertical="center"/>
      <protection locked="0"/>
    </xf>
    <xf numFmtId="49" fontId="3" fillId="30" borderId="23" xfId="0" applyNumberFormat="1" applyFont="1" applyFill="1" applyBorder="1" applyAlignment="1" applyProtection="1">
      <alignment horizontal="center" vertical="center" wrapText="1"/>
      <protection locked="0"/>
    </xf>
    <xf numFmtId="0" fontId="3" fillId="30" borderId="23" xfId="0" applyFont="1" applyFill="1" applyBorder="1" applyAlignment="1" applyProtection="1">
      <alignment vertical="center" wrapText="1"/>
      <protection locked="0"/>
    </xf>
    <xf numFmtId="3" fontId="3" fillId="30" borderId="23" xfId="0" applyNumberFormat="1" applyFont="1" applyFill="1" applyBorder="1" applyAlignment="1" applyProtection="1">
      <alignment vertical="center" wrapText="1"/>
      <protection locked="0"/>
    </xf>
    <xf numFmtId="3" fontId="3" fillId="30" borderId="18" xfId="0" applyNumberFormat="1" applyFont="1" applyFill="1" applyBorder="1" applyAlignment="1" applyProtection="1">
      <alignment vertical="center" wrapText="1"/>
      <protection locked="0"/>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xf>
    <xf numFmtId="0" fontId="3" fillId="33" borderId="52"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0" borderId="17" xfId="0" applyFont="1" applyFill="1" applyBorder="1" applyAlignment="1" applyProtection="1">
      <alignment vertical="center"/>
      <protection locked="0"/>
    </xf>
    <xf numFmtId="0" fontId="3" fillId="30" borderId="23" xfId="0" applyFont="1" applyFill="1" applyBorder="1" applyAlignment="1" applyProtection="1">
      <alignment vertical="center" wrapText="1"/>
      <protection locked="0"/>
    </xf>
    <xf numFmtId="14" fontId="3" fillId="30" borderId="23" xfId="0" applyNumberFormat="1" applyFont="1" applyFill="1" applyBorder="1" applyAlignment="1" applyProtection="1">
      <alignment vertical="center" wrapText="1"/>
      <protection locked="0"/>
    </xf>
    <xf numFmtId="3" fontId="3" fillId="30" borderId="18" xfId="0" applyNumberFormat="1" applyFont="1" applyFill="1" applyBorder="1" applyAlignment="1" applyProtection="1">
      <alignment vertical="center"/>
      <protection locked="0"/>
    </xf>
    <xf numFmtId="0" fontId="0" fillId="33" borderId="25" xfId="0" applyFill="1" applyBorder="1" applyAlignment="1">
      <alignment/>
    </xf>
    <xf numFmtId="0" fontId="45" fillId="33" borderId="26" xfId="0" applyFont="1" applyFill="1" applyBorder="1" applyAlignment="1">
      <alignment/>
    </xf>
    <xf numFmtId="0" fontId="0" fillId="33" borderId="26" xfId="0" applyFill="1" applyBorder="1" applyAlignment="1">
      <alignment/>
    </xf>
    <xf numFmtId="0" fontId="0" fillId="33" borderId="28" xfId="0" applyFill="1" applyBorder="1" applyAlignment="1">
      <alignment/>
    </xf>
    <xf numFmtId="0" fontId="45" fillId="33" borderId="0" xfId="0" applyFont="1" applyFill="1" applyAlignment="1">
      <alignment/>
    </xf>
    <xf numFmtId="0" fontId="0" fillId="33" borderId="0" xfId="0" applyFill="1" applyAlignment="1">
      <alignment/>
    </xf>
    <xf numFmtId="0" fontId="63" fillId="35" borderId="0" xfId="0" applyFont="1" applyFill="1" applyAlignment="1">
      <alignment horizontal="center" vertical="center"/>
    </xf>
    <xf numFmtId="0" fontId="45" fillId="33" borderId="0" xfId="0" applyFont="1" applyFill="1" applyAlignment="1">
      <alignment vertical="center"/>
    </xf>
    <xf numFmtId="0" fontId="45" fillId="33" borderId="0" xfId="0" applyFont="1" applyFill="1" applyAlignment="1" quotePrefix="1">
      <alignment/>
    </xf>
    <xf numFmtId="0" fontId="0" fillId="33" borderId="30" xfId="0" applyFill="1" applyBorder="1" applyAlignment="1">
      <alignment/>
    </xf>
    <xf numFmtId="0" fontId="5" fillId="0" borderId="30" xfId="0" applyFont="1" applyBorder="1" applyAlignment="1">
      <alignment vertical="center"/>
    </xf>
    <xf numFmtId="0" fontId="6" fillId="33" borderId="0" xfId="0" applyFont="1" applyFill="1" applyAlignment="1">
      <alignment horizontal="center" vertical="center" wrapText="1"/>
    </xf>
    <xf numFmtId="164" fontId="11" fillId="30" borderId="33" xfId="59" applyNumberFormat="1" applyFont="1" applyFill="1" applyBorder="1" applyAlignment="1" applyProtection="1">
      <alignment vertical="center" wrapText="1"/>
      <protection locked="0"/>
    </xf>
    <xf numFmtId="164" fontId="11" fillId="33" borderId="33" xfId="59" applyNumberFormat="1" applyFont="1" applyFill="1" applyBorder="1" applyAlignment="1">
      <alignment vertical="center" wrapText="1"/>
      <protection/>
    </xf>
    <xf numFmtId="0" fontId="6" fillId="33" borderId="69" xfId="60" applyFont="1" applyFill="1" applyBorder="1" applyAlignment="1">
      <alignment horizontal="left" wrapText="1" indent="1"/>
      <protection/>
    </xf>
    <xf numFmtId="0" fontId="6" fillId="33" borderId="69" xfId="58" applyFont="1" applyFill="1" applyBorder="1" applyAlignment="1">
      <alignment horizontal="left" vertical="center" wrapText="1" indent="1"/>
      <protection/>
    </xf>
    <xf numFmtId="0" fontId="6" fillId="33" borderId="69" xfId="62" applyFont="1" applyFill="1" applyBorder="1" applyAlignment="1">
      <alignment vertical="center" wrapText="1"/>
      <protection/>
    </xf>
    <xf numFmtId="0" fontId="4" fillId="33" borderId="28" xfId="0" applyFont="1" applyFill="1" applyBorder="1" applyAlignment="1">
      <alignment horizontal="left"/>
    </xf>
    <xf numFmtId="0" fontId="6" fillId="33" borderId="33" xfId="0" applyFont="1" applyFill="1" applyBorder="1" applyAlignment="1">
      <alignment horizontal="left" vertical="center" indent="1"/>
    </xf>
    <xf numFmtId="0" fontId="9" fillId="33" borderId="51" xfId="53" applyFont="1" applyFill="1" applyBorder="1" applyAlignment="1">
      <alignment horizontal="left" vertical="center"/>
      <protection/>
    </xf>
    <xf numFmtId="0" fontId="5" fillId="33" borderId="42" xfId="56" applyFont="1" applyFill="1" applyBorder="1" applyAlignment="1">
      <alignment horizontal="right" vertical="center"/>
      <protection/>
    </xf>
    <xf numFmtId="164" fontId="5" fillId="33" borderId="44" xfId="53" applyNumberFormat="1" applyFill="1" applyBorder="1" applyAlignment="1">
      <alignment vertical="center"/>
      <protection/>
    </xf>
    <xf numFmtId="164" fontId="5" fillId="33" borderId="45" xfId="53" applyNumberFormat="1" applyFill="1" applyBorder="1" applyAlignment="1">
      <alignment vertical="center"/>
      <protection/>
    </xf>
    <xf numFmtId="0" fontId="5" fillId="33" borderId="43" xfId="56" applyFont="1" applyFill="1" applyBorder="1" applyAlignment="1">
      <alignment horizontal="left" vertical="center"/>
      <protection/>
    </xf>
    <xf numFmtId="10" fontId="5" fillId="33" borderId="0" xfId="58" applyNumberFormat="1" applyFont="1" applyFill="1">
      <alignment/>
      <protection/>
    </xf>
    <xf numFmtId="10" fontId="3" fillId="33" borderId="63" xfId="66" applyNumberFormat="1" applyFont="1" applyFill="1" applyBorder="1" applyAlignment="1">
      <alignment vertical="center"/>
    </xf>
    <xf numFmtId="10" fontId="3" fillId="33" borderId="14" xfId="66" applyNumberFormat="1" applyFont="1" applyFill="1" applyBorder="1" applyAlignment="1">
      <alignment vertical="center"/>
    </xf>
    <xf numFmtId="10" fontId="3" fillId="33" borderId="20" xfId="66" applyNumberFormat="1" applyFont="1" applyFill="1" applyBorder="1" applyAlignment="1">
      <alignment vertical="center"/>
    </xf>
    <xf numFmtId="10" fontId="3" fillId="33" borderId="45" xfId="0" applyNumberFormat="1" applyFont="1" applyFill="1" applyBorder="1" applyAlignment="1">
      <alignment horizontal="right"/>
    </xf>
    <xf numFmtId="10" fontId="4" fillId="33" borderId="64" xfId="0" applyNumberFormat="1" applyFont="1" applyFill="1" applyBorder="1" applyAlignment="1">
      <alignment horizontal="right"/>
    </xf>
    <xf numFmtId="10" fontId="3" fillId="33" borderId="36" xfId="0" applyNumberFormat="1" applyFont="1" applyFill="1" applyBorder="1" applyAlignment="1">
      <alignment horizontal="right"/>
    </xf>
    <xf numFmtId="10" fontId="3" fillId="33" borderId="45" xfId="0" applyNumberFormat="1" applyFont="1" applyFill="1" applyBorder="1" applyAlignment="1">
      <alignment/>
    </xf>
    <xf numFmtId="10" fontId="4" fillId="33" borderId="64" xfId="0" applyNumberFormat="1" applyFont="1" applyFill="1" applyBorder="1" applyAlignment="1">
      <alignment/>
    </xf>
    <xf numFmtId="10" fontId="3" fillId="33" borderId="36" xfId="0" applyNumberFormat="1" applyFont="1" applyFill="1" applyBorder="1" applyAlignment="1">
      <alignment/>
    </xf>
    <xf numFmtId="0" fontId="3" fillId="33" borderId="0" xfId="0" applyFont="1" applyFill="1" applyAlignment="1">
      <alignment/>
    </xf>
    <xf numFmtId="0" fontId="3" fillId="33" borderId="0" xfId="0" applyFont="1" applyFill="1" applyAlignment="1">
      <alignment horizontal="left" wrapText="1"/>
    </xf>
    <xf numFmtId="0" fontId="3" fillId="33" borderId="0" xfId="0" applyFont="1" applyFill="1" applyAlignment="1">
      <alignment horizontal="left"/>
    </xf>
    <xf numFmtId="165" fontId="5" fillId="33" borderId="33" xfId="59" applyNumberFormat="1" applyFont="1" applyFill="1" applyBorder="1" applyAlignment="1">
      <alignment vertical="center" wrapText="1"/>
      <protection/>
    </xf>
    <xf numFmtId="165" fontId="5" fillId="33" borderId="33" xfId="60" applyNumberFormat="1" applyFont="1" applyFill="1" applyBorder="1" applyAlignment="1">
      <alignment vertical="center" wrapText="1"/>
      <protection/>
    </xf>
    <xf numFmtId="165" fontId="11" fillId="33" borderId="33" xfId="60" applyNumberFormat="1" applyFont="1" applyFill="1" applyBorder="1" applyAlignment="1">
      <alignment vertical="center" wrapText="1"/>
      <protection/>
    </xf>
    <xf numFmtId="165" fontId="5" fillId="33" borderId="33" xfId="58" applyNumberFormat="1" applyFont="1" applyFill="1" applyBorder="1" applyAlignment="1">
      <alignment vertical="center"/>
      <protection/>
    </xf>
    <xf numFmtId="165" fontId="5" fillId="33" borderId="33" xfId="58" applyNumberFormat="1" applyFont="1" applyFill="1" applyBorder="1" applyAlignment="1">
      <alignment vertical="center" wrapText="1"/>
      <protection/>
    </xf>
    <xf numFmtId="165" fontId="5" fillId="33" borderId="0" xfId="59" applyNumberFormat="1" applyFont="1" applyFill="1" applyAlignment="1">
      <alignment vertical="center" wrapText="1"/>
      <protection/>
    </xf>
    <xf numFmtId="165" fontId="5" fillId="33" borderId="0" xfId="60" applyNumberFormat="1" applyFont="1" applyFill="1" applyAlignment="1">
      <alignment vertical="center" wrapText="1"/>
      <protection/>
    </xf>
    <xf numFmtId="165" fontId="5" fillId="33" borderId="0" xfId="60" applyNumberFormat="1" applyFont="1" applyFill="1" applyAlignment="1">
      <alignment horizontal="center" vertical="center"/>
      <protection/>
    </xf>
    <xf numFmtId="165" fontId="5" fillId="33" borderId="33" xfId="61" applyNumberFormat="1" applyFont="1" applyFill="1" applyBorder="1" applyAlignment="1">
      <alignment vertical="center" wrapText="1"/>
      <protection/>
    </xf>
    <xf numFmtId="165" fontId="5" fillId="33" borderId="0" xfId="61" applyNumberFormat="1" applyFont="1" applyFill="1" applyAlignment="1">
      <alignment vertical="center" wrapText="1"/>
      <protection/>
    </xf>
    <xf numFmtId="165" fontId="5" fillId="33" borderId="0" xfId="61" applyNumberFormat="1" applyFont="1" applyFill="1" applyAlignment="1">
      <alignment horizontal="left" wrapText="1"/>
      <protection/>
    </xf>
    <xf numFmtId="165" fontId="5" fillId="33" borderId="33" xfId="61" applyNumberFormat="1" applyFont="1" applyFill="1" applyBorder="1">
      <alignment/>
      <protection/>
    </xf>
    <xf numFmtId="165" fontId="5" fillId="33" borderId="0" xfId="61" applyNumberFormat="1" applyFont="1" applyFill="1" applyAlignment="1">
      <alignment horizontal="center" vertical="center" wrapText="1"/>
      <protection/>
    </xf>
    <xf numFmtId="165" fontId="6" fillId="33" borderId="81" xfId="61" applyNumberFormat="1" applyFont="1" applyFill="1" applyBorder="1">
      <alignment/>
      <protection/>
    </xf>
    <xf numFmtId="165" fontId="5" fillId="33" borderId="0" xfId="58" applyNumberFormat="1" applyFont="1" applyFill="1" applyAlignment="1">
      <alignment horizontal="center"/>
      <protection/>
    </xf>
    <xf numFmtId="165" fontId="6" fillId="33" borderId="81" xfId="64" applyNumberFormat="1" applyFont="1" applyFill="1" applyBorder="1" applyAlignment="1">
      <alignment vertical="center" wrapText="1"/>
      <protection/>
    </xf>
    <xf numFmtId="165" fontId="5" fillId="33" borderId="0" xfId="58" applyNumberFormat="1" applyFont="1" applyFill="1" applyAlignment="1">
      <alignment vertical="center"/>
      <protection/>
    </xf>
    <xf numFmtId="165" fontId="6" fillId="33" borderId="81" xfId="58" applyNumberFormat="1" applyFont="1" applyFill="1" applyBorder="1" applyAlignment="1">
      <alignment vertical="center"/>
      <protection/>
    </xf>
    <xf numFmtId="165" fontId="6" fillId="33" borderId="0" xfId="58" applyNumberFormat="1" applyFont="1" applyFill="1" applyAlignment="1">
      <alignment vertical="center"/>
      <protection/>
    </xf>
    <xf numFmtId="165" fontId="6" fillId="33" borderId="81" xfId="60" applyNumberFormat="1" applyFont="1" applyFill="1" applyBorder="1" applyAlignment="1">
      <alignment vertical="center"/>
      <protection/>
    </xf>
    <xf numFmtId="165" fontId="5" fillId="33" borderId="33" xfId="62" applyNumberFormat="1" applyFont="1" applyFill="1" applyBorder="1" applyAlignment="1">
      <alignment vertical="center" wrapText="1"/>
      <protection/>
    </xf>
    <xf numFmtId="165" fontId="11" fillId="33" borderId="33" xfId="62" applyNumberFormat="1" applyFont="1" applyFill="1" applyBorder="1" applyAlignment="1">
      <alignment vertical="center" wrapText="1"/>
      <protection/>
    </xf>
    <xf numFmtId="165" fontId="6" fillId="33" borderId="0" xfId="62" applyNumberFormat="1" applyFont="1" applyFill="1" applyAlignment="1">
      <alignment vertical="center" wrapText="1"/>
      <protection/>
    </xf>
    <xf numFmtId="165" fontId="5" fillId="33" borderId="0" xfId="63" applyNumberFormat="1" applyFont="1" applyFill="1">
      <alignment/>
      <protection/>
    </xf>
    <xf numFmtId="165" fontId="11" fillId="33" borderId="0" xfId="64" applyNumberFormat="1" applyFont="1" applyFill="1">
      <alignment/>
      <protection/>
    </xf>
    <xf numFmtId="165" fontId="5" fillId="33" borderId="33" xfId="64" applyNumberFormat="1" applyFont="1" applyFill="1" applyBorder="1">
      <alignment/>
      <protection/>
    </xf>
    <xf numFmtId="165" fontId="5" fillId="33" borderId="0" xfId="64" applyNumberFormat="1" applyFont="1" applyFill="1">
      <alignment/>
      <protection/>
    </xf>
    <xf numFmtId="165" fontId="11" fillId="33" borderId="33" xfId="64" applyNumberFormat="1" applyFont="1" applyFill="1" applyBorder="1">
      <alignment/>
      <protection/>
    </xf>
    <xf numFmtId="165" fontId="5" fillId="33" borderId="33" xfId="64" applyNumberFormat="1" applyFont="1" applyFill="1" applyBorder="1" applyAlignment="1">
      <alignment vertical="center" wrapText="1"/>
      <protection/>
    </xf>
    <xf numFmtId="165" fontId="5" fillId="33" borderId="0" xfId="64" applyNumberFormat="1" applyFont="1" applyFill="1" applyAlignment="1">
      <alignment vertical="center" wrapText="1"/>
      <protection/>
    </xf>
    <xf numFmtId="165" fontId="5" fillId="33" borderId="0" xfId="64" applyNumberFormat="1" applyFont="1" applyFill="1" applyAlignment="1">
      <alignment horizontal="center" vertical="center" wrapText="1"/>
      <protection/>
    </xf>
    <xf numFmtId="165" fontId="5" fillId="33" borderId="82" xfId="58" applyNumberFormat="1" applyFont="1" applyFill="1" applyBorder="1">
      <alignment/>
      <protection/>
    </xf>
    <xf numFmtId="165" fontId="5" fillId="33" borderId="83" xfId="58" applyNumberFormat="1" applyFont="1" applyFill="1" applyBorder="1">
      <alignment/>
      <protection/>
    </xf>
    <xf numFmtId="165" fontId="5" fillId="33" borderId="0" xfId="58" applyNumberFormat="1" applyFont="1" applyFill="1">
      <alignment/>
      <protection/>
    </xf>
    <xf numFmtId="0" fontId="11" fillId="33" borderId="28" xfId="60" applyFont="1" applyFill="1" applyBorder="1" applyAlignment="1">
      <alignment vertical="center" wrapText="1"/>
      <protection/>
    </xf>
    <xf numFmtId="0" fontId="11" fillId="33" borderId="29" xfId="60" applyFont="1" applyFill="1" applyBorder="1" applyAlignment="1">
      <alignment horizontal="center" vertical="center" wrapText="1"/>
      <protection/>
    </xf>
    <xf numFmtId="0" fontId="11" fillId="0" borderId="0" xfId="60" applyFont="1" applyAlignment="1">
      <alignment vertical="center" wrapText="1"/>
      <protection/>
    </xf>
    <xf numFmtId="0" fontId="6" fillId="33" borderId="0" xfId="0" applyFont="1" applyFill="1" applyAlignment="1">
      <alignment horizontal="left" vertical="center"/>
    </xf>
    <xf numFmtId="0" fontId="5" fillId="33" borderId="35"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0" xfId="0" applyFont="1" applyFill="1" applyAlignment="1">
      <alignment horizontal="left" vertical="center"/>
    </xf>
    <xf numFmtId="0" fontId="5" fillId="33" borderId="0" xfId="0" applyFont="1" applyFill="1" applyAlignment="1">
      <alignment horizontal="left"/>
    </xf>
    <xf numFmtId="0" fontId="5" fillId="36" borderId="0" xfId="0" applyFont="1" applyFill="1" applyAlignment="1">
      <alignment/>
    </xf>
    <xf numFmtId="173" fontId="5" fillId="36" borderId="0" xfId="48" applyNumberFormat="1" applyFont="1" applyFill="1" applyAlignment="1">
      <alignment/>
    </xf>
    <xf numFmtId="0" fontId="5" fillId="36" borderId="0" xfId="69" applyFont="1" applyFill="1" applyAlignment="1">
      <alignment vertical="center"/>
      <protection/>
    </xf>
    <xf numFmtId="173" fontId="5" fillId="36" borderId="0" xfId="48" applyNumberFormat="1" applyFont="1" applyFill="1" applyAlignment="1">
      <alignment vertical="center"/>
    </xf>
    <xf numFmtId="0" fontId="5" fillId="0" borderId="0" xfId="0" applyFont="1" applyAlignment="1" quotePrefix="1">
      <alignment/>
    </xf>
    <xf numFmtId="0" fontId="5" fillId="36" borderId="0" xfId="0" applyFont="1" applyFill="1" applyAlignment="1">
      <alignment horizontal="center" vertical="center"/>
    </xf>
    <xf numFmtId="0" fontId="5" fillId="0" borderId="57" xfId="0" applyFont="1" applyBorder="1" applyAlignment="1">
      <alignment horizontal="center" vertical="center" wrapText="1"/>
    </xf>
    <xf numFmtId="0" fontId="5" fillId="0" borderId="57"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xf>
    <xf numFmtId="0" fontId="5" fillId="0" borderId="11" xfId="0" applyFont="1" applyBorder="1" applyAlignment="1">
      <alignment/>
    </xf>
    <xf numFmtId="9" fontId="5" fillId="0" borderId="54" xfId="66" applyFont="1" applyBorder="1" applyAlignment="1">
      <alignment/>
    </xf>
    <xf numFmtId="0" fontId="5" fillId="0" borderId="12" xfId="0" applyFont="1" applyBorder="1" applyAlignment="1">
      <alignment/>
    </xf>
    <xf numFmtId="0" fontId="5" fillId="0" borderId="84" xfId="0" applyFont="1" applyBorder="1" applyAlignment="1">
      <alignment/>
    </xf>
    <xf numFmtId="0" fontId="5" fillId="0" borderId="33" xfId="0" applyFont="1" applyBorder="1" applyAlignment="1">
      <alignment/>
    </xf>
    <xf numFmtId="9" fontId="5" fillId="0" borderId="33" xfId="66" applyFont="1" applyBorder="1" applyAlignment="1">
      <alignment/>
    </xf>
    <xf numFmtId="0" fontId="5" fillId="0" borderId="65" xfId="0" applyFont="1" applyBorder="1" applyAlignment="1">
      <alignment/>
    </xf>
    <xf numFmtId="0" fontId="5" fillId="36" borderId="0" xfId="0" applyFont="1" applyFill="1" applyAlignment="1">
      <alignment/>
    </xf>
    <xf numFmtId="0" fontId="5" fillId="0" borderId="85" xfId="0" applyFont="1" applyBorder="1" applyAlignment="1">
      <alignment/>
    </xf>
    <xf numFmtId="0" fontId="5" fillId="0" borderId="86" xfId="0" applyFont="1" applyBorder="1" applyAlignment="1">
      <alignment/>
    </xf>
    <xf numFmtId="9" fontId="5" fillId="0" borderId="57" xfId="66" applyFont="1" applyBorder="1" applyAlignment="1">
      <alignment/>
    </xf>
    <xf numFmtId="0" fontId="5" fillId="0" borderId="87" xfId="0" applyFont="1" applyBorder="1" applyAlignment="1">
      <alignment/>
    </xf>
    <xf numFmtId="173" fontId="6" fillId="0" borderId="44" xfId="48" applyNumberFormat="1" applyFont="1" applyBorder="1" applyAlignment="1">
      <alignment horizontal="center" vertical="center"/>
    </xf>
    <xf numFmtId="173" fontId="6" fillId="35" borderId="52" xfId="48" applyNumberFormat="1" applyFont="1" applyFill="1" applyBorder="1" applyAlignment="1">
      <alignment vertical="center"/>
    </xf>
    <xf numFmtId="173" fontId="6" fillId="0" borderId="52" xfId="48" applyNumberFormat="1" applyFont="1" applyBorder="1" applyAlignment="1">
      <alignment vertical="center"/>
    </xf>
    <xf numFmtId="9" fontId="5" fillId="0" borderId="52" xfId="66" applyFont="1" applyBorder="1" applyAlignment="1">
      <alignment/>
    </xf>
    <xf numFmtId="173" fontId="6" fillId="0" borderId="45" xfId="48" applyNumberFormat="1" applyFont="1" applyBorder="1" applyAlignment="1">
      <alignment vertical="center"/>
    </xf>
    <xf numFmtId="0" fontId="5" fillId="36" borderId="66" xfId="0" applyFont="1" applyFill="1" applyBorder="1" applyAlignment="1">
      <alignment/>
    </xf>
    <xf numFmtId="0" fontId="5" fillId="0" borderId="33" xfId="0" applyFont="1" applyBorder="1" applyAlignment="1">
      <alignment horizontal="left" indent="1"/>
    </xf>
    <xf numFmtId="0" fontId="5" fillId="0" borderId="86" xfId="0" applyFont="1" applyBorder="1" applyAlignment="1">
      <alignment horizontal="left" indent="1"/>
    </xf>
    <xf numFmtId="9" fontId="5" fillId="0" borderId="24" xfId="66" applyFont="1" applyBorder="1" applyAlignment="1">
      <alignment/>
    </xf>
    <xf numFmtId="49" fontId="0" fillId="33" borderId="25" xfId="0" applyNumberFormat="1" applyFill="1" applyBorder="1" applyAlignment="1">
      <alignment/>
    </xf>
    <xf numFmtId="49" fontId="0" fillId="33" borderId="26" xfId="0" applyNumberFormat="1" applyFill="1" applyBorder="1" applyAlignment="1">
      <alignment/>
    </xf>
    <xf numFmtId="49" fontId="0" fillId="33" borderId="27" xfId="0" applyNumberFormat="1" applyFill="1" applyBorder="1" applyAlignment="1">
      <alignment/>
    </xf>
    <xf numFmtId="49" fontId="0" fillId="33" borderId="28" xfId="0" applyNumberFormat="1" applyFill="1" applyBorder="1" applyAlignment="1">
      <alignment/>
    </xf>
    <xf numFmtId="49" fontId="0" fillId="33" borderId="29" xfId="0" applyNumberFormat="1" applyFill="1" applyBorder="1" applyAlignment="1">
      <alignment/>
    </xf>
    <xf numFmtId="49" fontId="0" fillId="33" borderId="0" xfId="0" applyNumberFormat="1" applyFill="1" applyAlignment="1">
      <alignment/>
    </xf>
    <xf numFmtId="49" fontId="45" fillId="33" borderId="0" xfId="0" applyNumberFormat="1" applyFont="1" applyFill="1" applyAlignment="1" quotePrefix="1">
      <alignment horizontal="left" wrapText="1"/>
    </xf>
    <xf numFmtId="49" fontId="45" fillId="33" borderId="0" xfId="0" applyNumberFormat="1" applyFont="1" applyFill="1" applyAlignment="1" quotePrefix="1">
      <alignment horizontal="left" vertical="center" wrapText="1"/>
    </xf>
    <xf numFmtId="49" fontId="65" fillId="35" borderId="0" xfId="0" applyNumberFormat="1" applyFont="1" applyFill="1" applyAlignment="1">
      <alignment vertical="center"/>
    </xf>
    <xf numFmtId="49" fontId="65" fillId="35" borderId="0" xfId="0" applyNumberFormat="1" applyFont="1" applyFill="1" applyAlignment="1">
      <alignment/>
    </xf>
    <xf numFmtId="49" fontId="66" fillId="33" borderId="0" xfId="0" applyNumberFormat="1" applyFont="1" applyFill="1" applyAlignment="1">
      <alignment/>
    </xf>
    <xf numFmtId="49" fontId="13" fillId="33" borderId="0" xfId="0" applyNumberFormat="1" applyFont="1" applyFill="1" applyAlignment="1">
      <alignment vertical="center"/>
    </xf>
    <xf numFmtId="49" fontId="5" fillId="33" borderId="0" xfId="0" applyNumberFormat="1" applyFont="1" applyFill="1" applyAlignment="1">
      <alignment vertical="center"/>
    </xf>
    <xf numFmtId="49" fontId="45" fillId="33" borderId="0" xfId="0" applyNumberFormat="1" applyFont="1" applyFill="1" applyAlignment="1">
      <alignment/>
    </xf>
    <xf numFmtId="49" fontId="5" fillId="33" borderId="0" xfId="0" applyNumberFormat="1" applyFont="1" applyFill="1" applyAlignment="1">
      <alignment horizontal="left" vertical="center" indent="2"/>
    </xf>
    <xf numFmtId="49" fontId="5" fillId="33" borderId="0" xfId="0" applyNumberFormat="1" applyFont="1" applyFill="1" applyAlignment="1">
      <alignment horizontal="left" vertical="center" wrapText="1" indent="2"/>
    </xf>
    <xf numFmtId="49" fontId="45" fillId="33" borderId="0" xfId="0" applyNumberFormat="1" applyFont="1" applyFill="1" applyAlignment="1" quotePrefix="1">
      <alignment/>
    </xf>
    <xf numFmtId="49" fontId="45" fillId="33" borderId="0" xfId="0" applyNumberFormat="1" applyFont="1" applyFill="1" applyAlignment="1">
      <alignment horizontal="left" wrapText="1"/>
    </xf>
    <xf numFmtId="49" fontId="0" fillId="33" borderId="30" xfId="0" applyNumberFormat="1" applyFill="1" applyBorder="1" applyAlignment="1">
      <alignment/>
    </xf>
    <xf numFmtId="49" fontId="0" fillId="33" borderId="31" xfId="0" applyNumberFormat="1" applyFill="1" applyBorder="1" applyAlignment="1">
      <alignment/>
    </xf>
    <xf numFmtId="49" fontId="0" fillId="33" borderId="32" xfId="0" applyNumberFormat="1" applyFill="1" applyBorder="1" applyAlignment="1">
      <alignment/>
    </xf>
    <xf numFmtId="49" fontId="5" fillId="33" borderId="0" xfId="0" applyNumberFormat="1" applyFont="1" applyFill="1" applyAlignment="1">
      <alignment/>
    </xf>
    <xf numFmtId="10" fontId="9" fillId="33" borderId="45" xfId="53" applyNumberFormat="1" applyFont="1" applyFill="1" applyBorder="1" applyAlignment="1">
      <alignment horizontal="right" vertical="center"/>
      <protection/>
    </xf>
    <xf numFmtId="49" fontId="45" fillId="33" borderId="0" xfId="0" applyNumberFormat="1" applyFont="1" applyFill="1" applyAlignment="1">
      <alignment horizontal="left" wrapText="1"/>
    </xf>
    <xf numFmtId="49" fontId="5" fillId="33" borderId="0" xfId="0" applyNumberFormat="1" applyFont="1" applyFill="1" applyAlignment="1">
      <alignment horizontal="left" wrapText="1"/>
    </xf>
    <xf numFmtId="49" fontId="45" fillId="33" borderId="0" xfId="0" applyNumberFormat="1" applyFont="1" applyFill="1" applyAlignment="1" quotePrefix="1">
      <alignment horizontal="left" wrapText="1"/>
    </xf>
    <xf numFmtId="0" fontId="63" fillId="35" borderId="0" xfId="0" applyFont="1" applyFill="1" applyAlignment="1">
      <alignment horizontal="left" vertical="center"/>
    </xf>
    <xf numFmtId="0" fontId="45" fillId="33" borderId="0" xfId="0" applyFont="1" applyFill="1" applyAlignment="1" quotePrefix="1">
      <alignment horizontal="left" wrapText="1"/>
    </xf>
    <xf numFmtId="0" fontId="45" fillId="33" borderId="0" xfId="0" applyFont="1" applyFill="1" applyAlignment="1">
      <alignment horizontal="left" vertical="center" wrapText="1"/>
    </xf>
    <xf numFmtId="0" fontId="67" fillId="35" borderId="0" xfId="0" applyFont="1" applyFill="1" applyAlignment="1">
      <alignment horizontal="center" vertical="center" wrapText="1"/>
    </xf>
    <xf numFmtId="49" fontId="5" fillId="33" borderId="0" xfId="0" applyNumberFormat="1" applyFont="1" applyFill="1" applyAlignment="1" quotePrefix="1">
      <alignment horizontal="left" vertical="center" wrapText="1"/>
    </xf>
    <xf numFmtId="49" fontId="5" fillId="33" borderId="0" xfId="0" applyNumberFormat="1" applyFont="1" applyFill="1" applyAlignment="1" quotePrefix="1">
      <alignment horizontal="left" wrapText="1"/>
    </xf>
    <xf numFmtId="49" fontId="19" fillId="33" borderId="0" xfId="0" applyNumberFormat="1" applyFont="1" applyFill="1" applyAlignment="1">
      <alignment horizontal="left" vertical="center" wrapText="1"/>
    </xf>
    <xf numFmtId="49" fontId="1" fillId="33" borderId="0" xfId="0" applyNumberFormat="1" applyFont="1" applyFill="1" applyAlignment="1">
      <alignment horizontal="left" wrapText="1"/>
    </xf>
    <xf numFmtId="49" fontId="67" fillId="35" borderId="0" xfId="0" applyNumberFormat="1" applyFont="1" applyFill="1" applyAlignment="1">
      <alignment horizontal="center" vertical="center" wrapText="1"/>
    </xf>
    <xf numFmtId="49" fontId="5" fillId="33" borderId="0" xfId="0" applyNumberFormat="1" applyFont="1" applyFill="1" applyAlignment="1">
      <alignment horizontal="left" vertical="center" wrapText="1" indent="2"/>
    </xf>
    <xf numFmtId="49" fontId="5" fillId="33" borderId="0" xfId="0" applyNumberFormat="1" applyFont="1" applyFill="1" applyAlignment="1">
      <alignment horizontal="left" vertical="center" wrapText="1"/>
    </xf>
    <xf numFmtId="0" fontId="5" fillId="30" borderId="33" xfId="0" applyFont="1" applyFill="1" applyBorder="1" applyAlignment="1" applyProtection="1">
      <alignment horizontal="left" vertical="center" indent="1"/>
      <protection locked="0"/>
    </xf>
    <xf numFmtId="0" fontId="5" fillId="33" borderId="0" xfId="0" applyFont="1" applyFill="1" applyAlignment="1">
      <alignment horizontal="left" vertical="center" wrapText="1"/>
    </xf>
    <xf numFmtId="14" fontId="5" fillId="30" borderId="88" xfId="0" applyNumberFormat="1" applyFont="1" applyFill="1" applyBorder="1" applyAlignment="1" applyProtection="1">
      <alignment horizontal="left" vertical="center" wrapText="1"/>
      <protection locked="0"/>
    </xf>
    <xf numFmtId="14" fontId="5" fillId="30" borderId="89" xfId="0" applyNumberFormat="1" applyFont="1" applyFill="1" applyBorder="1" applyAlignment="1" applyProtection="1">
      <alignment horizontal="left" vertical="center" wrapText="1"/>
      <protection locked="0"/>
    </xf>
    <xf numFmtId="14" fontId="5" fillId="30" borderId="49" xfId="0" applyNumberFormat="1" applyFont="1" applyFill="1" applyBorder="1" applyAlignment="1" applyProtection="1">
      <alignment horizontal="left" vertical="center" wrapText="1"/>
      <protection locked="0"/>
    </xf>
    <xf numFmtId="0" fontId="67" fillId="35" borderId="0" xfId="0" applyFont="1" applyFill="1" applyAlignment="1">
      <alignment horizontal="center" vertical="center"/>
    </xf>
    <xf numFmtId="0" fontId="3" fillId="33" borderId="0" xfId="0" applyFont="1" applyFill="1" applyAlignment="1">
      <alignment horizontal="left" wrapText="1"/>
    </xf>
    <xf numFmtId="0" fontId="6" fillId="33" borderId="33" xfId="58" applyFont="1" applyFill="1" applyBorder="1" applyAlignment="1">
      <alignment horizontal="left" vertical="center" indent="1"/>
      <protection/>
    </xf>
    <xf numFmtId="0" fontId="5" fillId="33" borderId="33" xfId="58" applyFont="1" applyFill="1" applyBorder="1" applyAlignment="1">
      <alignment horizontal="left" vertical="center" indent="1"/>
      <protection/>
    </xf>
    <xf numFmtId="0" fontId="5" fillId="33" borderId="33" xfId="58" applyFont="1" applyFill="1" applyBorder="1" applyAlignment="1">
      <alignment horizontal="center"/>
      <protection/>
    </xf>
    <xf numFmtId="0" fontId="67" fillId="35" borderId="0" xfId="58" applyFont="1" applyFill="1" applyAlignment="1">
      <alignment horizontal="center" vertical="center" wrapText="1"/>
      <protection/>
    </xf>
    <xf numFmtId="0" fontId="4" fillId="33" borderId="0" xfId="0" applyFont="1" applyFill="1" applyAlignment="1">
      <alignment horizontal="center"/>
    </xf>
    <xf numFmtId="0" fontId="6" fillId="33" borderId="0" xfId="0" applyFont="1" applyFill="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 fillId="33" borderId="90" xfId="0" applyFont="1" applyFill="1" applyBorder="1" applyAlignment="1">
      <alignment horizontal="center"/>
    </xf>
    <xf numFmtId="0" fontId="5" fillId="33" borderId="33" xfId="0" applyFont="1" applyFill="1" applyBorder="1" applyAlignment="1">
      <alignment horizontal="left" vertical="center" indent="1"/>
    </xf>
    <xf numFmtId="0" fontId="6" fillId="33" borderId="0" xfId="53" applyFont="1" applyFill="1" applyAlignment="1">
      <alignment horizontal="left" vertical="top" wrapText="1"/>
      <protection/>
    </xf>
    <xf numFmtId="0" fontId="6" fillId="33" borderId="0" xfId="53" applyFont="1" applyFill="1" applyAlignment="1">
      <alignment horizontal="left" vertical="top"/>
      <protection/>
    </xf>
    <xf numFmtId="0" fontId="5" fillId="33" borderId="10" xfId="53" applyFill="1" applyBorder="1" applyAlignment="1">
      <alignment horizontal="center" wrapText="1"/>
      <protection/>
    </xf>
    <xf numFmtId="0" fontId="5" fillId="33" borderId="12" xfId="53" applyFill="1" applyBorder="1" applyAlignment="1">
      <alignment horizontal="center" wrapText="1"/>
      <protection/>
    </xf>
    <xf numFmtId="0" fontId="67" fillId="35" borderId="0" xfId="53" applyFont="1" applyFill="1" applyAlignment="1">
      <alignment horizontal="center" vertical="center"/>
      <protection/>
    </xf>
    <xf numFmtId="0" fontId="67" fillId="35" borderId="0" xfId="69" applyFont="1" applyFill="1" applyAlignment="1">
      <alignment horizontal="center" vertical="center"/>
      <protection/>
    </xf>
    <xf numFmtId="0" fontId="5" fillId="0" borderId="6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73"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7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91" xfId="69" applyFont="1" applyBorder="1" applyAlignment="1">
      <alignment horizontal="center" vertical="center" wrapText="1"/>
      <protection/>
    </xf>
    <xf numFmtId="0" fontId="5" fillId="0" borderId="92" xfId="69" applyFont="1" applyBorder="1" applyAlignment="1">
      <alignment horizontal="center" vertical="center" wrapText="1"/>
      <protection/>
    </xf>
    <xf numFmtId="0" fontId="5" fillId="0" borderId="90" xfId="69" applyFont="1" applyBorder="1" applyAlignment="1">
      <alignment horizontal="center" vertical="center" wrapText="1"/>
      <protection/>
    </xf>
    <xf numFmtId="0" fontId="5" fillId="0" borderId="9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49" xfId="0" applyFont="1" applyBorder="1" applyAlignment="1">
      <alignment horizontal="center" vertical="center" wrapText="1"/>
    </xf>
    <xf numFmtId="0" fontId="68" fillId="37" borderId="95" xfId="55" applyFont="1" applyFill="1" applyBorder="1" applyAlignment="1">
      <alignment horizontal="center" vertical="center" wrapText="1"/>
      <protection/>
    </xf>
    <xf numFmtId="0" fontId="68" fillId="37" borderId="96" xfId="55" applyFont="1" applyFill="1" applyBorder="1" applyAlignment="1">
      <alignment horizontal="center" vertical="center" wrapText="1"/>
      <protection/>
    </xf>
    <xf numFmtId="0" fontId="68" fillId="37" borderId="97" xfId="55" applyFont="1" applyFill="1" applyBorder="1" applyAlignment="1">
      <alignment horizontal="center" vertical="center" wrapText="1"/>
      <protection/>
    </xf>
    <xf numFmtId="0" fontId="2" fillId="0" borderId="0" xfId="54">
      <alignment/>
      <protection/>
    </xf>
    <xf numFmtId="0" fontId="20" fillId="0" borderId="0" xfId="55" applyFont="1" applyAlignment="1">
      <alignment horizontal="center" vertical="center" wrapText="1"/>
      <protection/>
    </xf>
    <xf numFmtId="4" fontId="20" fillId="0" borderId="0" xfId="55" applyNumberFormat="1" applyFont="1" applyAlignment="1">
      <alignment horizontal="center" vertical="center" wrapText="1"/>
      <protection/>
    </xf>
    <xf numFmtId="0" fontId="5" fillId="0" borderId="0" xfId="55" applyAlignment="1">
      <alignment vertical="center" wrapText="1"/>
      <protection/>
    </xf>
    <xf numFmtId="4" fontId="5" fillId="0" borderId="0" xfId="55" applyNumberFormat="1" applyAlignment="1">
      <alignment vertical="center"/>
      <protection/>
    </xf>
    <xf numFmtId="0" fontId="5" fillId="0" borderId="0" xfId="55" applyAlignment="1">
      <alignment vertical="center"/>
      <protection/>
    </xf>
    <xf numFmtId="0" fontId="5" fillId="0" borderId="0" xfId="55" applyAlignment="1">
      <alignment wrapText="1"/>
      <protection/>
    </xf>
    <xf numFmtId="4" fontId="5" fillId="0" borderId="0" xfId="55" applyNumberFormat="1">
      <alignment/>
      <protection/>
    </xf>
    <xf numFmtId="0" fontId="5" fillId="0" borderId="0" xfId="55">
      <alignment/>
      <protection/>
    </xf>
  </cellXfs>
  <cellStyles count="6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Monétaire 2" xfId="50"/>
    <cellStyle name="Monétaire 3" xfId="51"/>
    <cellStyle name="Neutre" xfId="52"/>
    <cellStyle name="Normal 2" xfId="53"/>
    <cellStyle name="Normal 3 3" xfId="54"/>
    <cellStyle name="Normal 4 2" xfId="55"/>
    <cellStyle name="Normal_Modèle EPRD synthetique 2" xfId="56"/>
    <cellStyle name="Normal_PAGE24" xfId="57"/>
    <cellStyle name="Normal_PAGE27" xfId="58"/>
    <cellStyle name="Normal_PAGE28" xfId="59"/>
    <cellStyle name="Normal_PAGE29" xfId="60"/>
    <cellStyle name="Normal_PAGE30" xfId="61"/>
    <cellStyle name="Normal_PAGE31" xfId="62"/>
    <cellStyle name="Normal_PAGE32" xfId="63"/>
    <cellStyle name="Normal_PAGE33" xfId="64"/>
    <cellStyle name="Note" xfId="65"/>
    <cellStyle name="Percent" xfId="66"/>
    <cellStyle name="Satisfaisant" xfId="67"/>
    <cellStyle name="Sortie" xfId="68"/>
    <cellStyle name="TableStyleLight1" xfId="69"/>
    <cellStyle name="Texte explicatif" xfId="70"/>
    <cellStyle name="Titre" xfId="71"/>
    <cellStyle name="Titre 1" xfId="72"/>
    <cellStyle name="Titre 2" xfId="73"/>
    <cellStyle name="Titre 3" xfId="74"/>
    <cellStyle name="Titre 4" xfId="75"/>
    <cellStyle name="Total" xfId="76"/>
    <cellStyle name="Vérification" xfId="77"/>
  </cellStyles>
  <dxfs count="4">
    <dxf>
      <font>
        <b/>
        <i val="0"/>
        <color rgb="FF00B050"/>
      </font>
    </dxf>
    <dxf>
      <font>
        <b/>
        <i val="0"/>
        <color rgb="FFFF0000"/>
      </font>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2" /><Relationship Id="rId6" Type="http://schemas.openxmlformats.org/officeDocument/2006/relationships/hyperlink" Target="#AIDE_REPERE2" /><Relationship Id="rId7" Type="http://schemas.openxmlformats.org/officeDocument/2006/relationships/hyperlink" Target="#AIDE_REPERE3" /><Relationship Id="rId8" Type="http://schemas.openxmlformats.org/officeDocument/2006/relationships/hyperlink" Target="#AIDE_REPERE3" /><Relationship Id="rId9" Type="http://schemas.openxmlformats.org/officeDocument/2006/relationships/hyperlink" Target="#AIDE_REPERE1" /><Relationship Id="rId10" Type="http://schemas.openxmlformats.org/officeDocument/2006/relationships/hyperlink" Target="#AIDE_REPERE1" /><Relationship Id="rId11" Type="http://schemas.openxmlformats.org/officeDocument/2006/relationships/hyperlink" Target="#AIDE_REPERE5" /><Relationship Id="rId12" Type="http://schemas.openxmlformats.org/officeDocument/2006/relationships/hyperlink" Target="#AIDE_REPERE5" /><Relationship Id="rId13" Type="http://schemas.openxmlformats.org/officeDocument/2006/relationships/hyperlink" Target="#AIDE_REPERE4" /><Relationship Id="rId14" Type="http://schemas.openxmlformats.org/officeDocument/2006/relationships/hyperlink" Target="#AIDE_REPERE4"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7" /><Relationship Id="rId3" Type="http://schemas.openxmlformats.org/officeDocument/2006/relationships/hyperlink" Target="#AIDE_REPERE7"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86</xdr:row>
      <xdr:rowOff>76200</xdr:rowOff>
    </xdr:from>
    <xdr:to>
      <xdr:col>3</xdr:col>
      <xdr:colOff>28575</xdr:colOff>
      <xdr:row>88</xdr:row>
      <xdr:rowOff>276225</xdr:rowOff>
    </xdr:to>
    <xdr:grpSp>
      <xdr:nvGrpSpPr>
        <xdr:cNvPr id="1" name="Groupe 5"/>
        <xdr:cNvGrpSpPr>
          <a:grpSpLocks/>
        </xdr:cNvGrpSpPr>
      </xdr:nvGrpSpPr>
      <xdr:grpSpPr>
        <a:xfrm>
          <a:off x="809625" y="184499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31</xdr:row>
      <xdr:rowOff>38100</xdr:rowOff>
    </xdr:from>
    <xdr:to>
      <xdr:col>2</xdr:col>
      <xdr:colOff>276225</xdr:colOff>
      <xdr:row>32</xdr:row>
      <xdr:rowOff>19050</xdr:rowOff>
    </xdr:to>
    <xdr:pic macro="[0]!SaisieFiness">
      <xdr:nvPicPr>
        <xdr:cNvPr id="1" name="Image 1"/>
        <xdr:cNvPicPr preferRelativeResize="1">
          <a:picLocks noChangeAspect="1"/>
        </xdr:cNvPicPr>
      </xdr:nvPicPr>
      <xdr:blipFill>
        <a:blip r:embed="rId1"/>
        <a:stretch>
          <a:fillRect/>
        </a:stretch>
      </xdr:blipFill>
      <xdr:spPr>
        <a:xfrm>
          <a:off x="390525" y="6305550"/>
          <a:ext cx="219075" cy="238125"/>
        </a:xfrm>
        <a:prstGeom prst="rect">
          <a:avLst/>
        </a:prstGeom>
        <a:noFill/>
        <a:ln w="9525" cmpd="sng">
          <a:noFill/>
        </a:ln>
      </xdr:spPr>
    </xdr:pic>
    <xdr:clientData/>
  </xdr:twoCellAnchor>
  <xdr:twoCellAnchor editAs="oneCell">
    <xdr:from>
      <xdr:col>2</xdr:col>
      <xdr:colOff>342900</xdr:colOff>
      <xdr:row>31</xdr:row>
      <xdr:rowOff>38100</xdr:rowOff>
    </xdr:from>
    <xdr:to>
      <xdr:col>2</xdr:col>
      <xdr:colOff>552450</xdr:colOff>
      <xdr:row>32</xdr:row>
      <xdr:rowOff>19050</xdr:rowOff>
    </xdr:to>
    <xdr:pic macro="[0]!ModifierFiness">
      <xdr:nvPicPr>
        <xdr:cNvPr id="2" name="Image 2"/>
        <xdr:cNvPicPr preferRelativeResize="1">
          <a:picLocks noChangeAspect="1"/>
        </xdr:cNvPicPr>
      </xdr:nvPicPr>
      <xdr:blipFill>
        <a:blip r:embed="rId2"/>
        <a:stretch>
          <a:fillRect/>
        </a:stretch>
      </xdr:blipFill>
      <xdr:spPr>
        <a:xfrm>
          <a:off x="676275" y="6305550"/>
          <a:ext cx="209550" cy="238125"/>
        </a:xfrm>
        <a:prstGeom prst="rect">
          <a:avLst/>
        </a:prstGeom>
        <a:noFill/>
        <a:ln w="9525" cmpd="sng">
          <a:noFill/>
        </a:ln>
      </xdr:spPr>
    </xdr:pic>
    <xdr:clientData/>
  </xdr:twoCellAnchor>
  <xdr:twoCellAnchor editAs="oneCell">
    <xdr:from>
      <xdr:col>2</xdr:col>
      <xdr:colOff>619125</xdr:colOff>
      <xdr:row>31</xdr:row>
      <xdr:rowOff>38100</xdr:rowOff>
    </xdr:from>
    <xdr:to>
      <xdr:col>2</xdr:col>
      <xdr:colOff>838200</xdr:colOff>
      <xdr:row>32</xdr:row>
      <xdr:rowOff>19050</xdr:rowOff>
    </xdr:to>
    <xdr:pic macro="[0]!SupprimerFiness">
      <xdr:nvPicPr>
        <xdr:cNvPr id="3" name="Image 3"/>
        <xdr:cNvPicPr preferRelativeResize="1">
          <a:picLocks noChangeAspect="1"/>
        </xdr:cNvPicPr>
      </xdr:nvPicPr>
      <xdr:blipFill>
        <a:blip r:embed="rId3"/>
        <a:stretch>
          <a:fillRect/>
        </a:stretch>
      </xdr:blipFill>
      <xdr:spPr>
        <a:xfrm>
          <a:off x="952500" y="6305550"/>
          <a:ext cx="219075" cy="238125"/>
        </a:xfrm>
        <a:prstGeom prst="rect">
          <a:avLst/>
        </a:prstGeom>
        <a:noFill/>
        <a:ln w="9525" cmpd="sng">
          <a:noFill/>
        </a:ln>
      </xdr:spPr>
    </xdr:pic>
    <xdr:clientData/>
  </xdr:twoCellAnchor>
  <xdr:twoCellAnchor editAs="oneCell">
    <xdr:from>
      <xdr:col>1</xdr:col>
      <xdr:colOff>66675</xdr:colOff>
      <xdr:row>27</xdr:row>
      <xdr:rowOff>409575</xdr:rowOff>
    </xdr:from>
    <xdr:to>
      <xdr:col>1</xdr:col>
      <xdr:colOff>219075</xdr:colOff>
      <xdr:row>27</xdr:row>
      <xdr:rowOff>561975</xdr:rowOff>
    </xdr:to>
    <xdr:pic>
      <xdr:nvPicPr>
        <xdr:cNvPr id="4" name="Image 25" descr="C:\Users\lducoudre\AppData\Local\Microsoft\Windows\Temporary Internet Files\Content.IE5\U5NQSQCN\unknown-31209_960_720[1].png">
          <a:hlinkClick r:id="rId6"/>
        </xdr:cNvPr>
        <xdr:cNvPicPr preferRelativeResize="1">
          <a:picLocks noChangeAspect="1"/>
        </xdr:cNvPicPr>
      </xdr:nvPicPr>
      <xdr:blipFill>
        <a:blip r:embed="rId4"/>
        <a:stretch>
          <a:fillRect/>
        </a:stretch>
      </xdr:blipFill>
      <xdr:spPr>
        <a:xfrm>
          <a:off x="66675" y="5600700"/>
          <a:ext cx="152400" cy="152400"/>
        </a:xfrm>
        <a:prstGeom prst="rect">
          <a:avLst/>
        </a:prstGeom>
        <a:noFill/>
        <a:ln w="9525" cmpd="sng">
          <a:noFill/>
        </a:ln>
      </xdr:spPr>
    </xdr:pic>
    <xdr:clientData/>
  </xdr:twoCellAnchor>
  <xdr:twoCellAnchor editAs="oneCell">
    <xdr:from>
      <xdr:col>1</xdr:col>
      <xdr:colOff>66675</xdr:colOff>
      <xdr:row>30</xdr:row>
      <xdr:rowOff>28575</xdr:rowOff>
    </xdr:from>
    <xdr:to>
      <xdr:col>1</xdr:col>
      <xdr:colOff>219075</xdr:colOff>
      <xdr:row>31</xdr:row>
      <xdr:rowOff>9525</xdr:rowOff>
    </xdr:to>
    <xdr:pic>
      <xdr:nvPicPr>
        <xdr:cNvPr id="5"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66675" y="6124575"/>
          <a:ext cx="152400" cy="152400"/>
        </a:xfrm>
        <a:prstGeom prst="rect">
          <a:avLst/>
        </a:prstGeom>
        <a:noFill/>
        <a:ln w="9525" cmpd="sng">
          <a:noFill/>
        </a:ln>
      </xdr:spPr>
    </xdr:pic>
    <xdr:clientData/>
  </xdr:twoCellAnchor>
  <xdr:twoCellAnchor editAs="oneCell">
    <xdr:from>
      <xdr:col>1</xdr:col>
      <xdr:colOff>66675</xdr:colOff>
      <xdr:row>5</xdr:row>
      <xdr:rowOff>19050</xdr:rowOff>
    </xdr:from>
    <xdr:to>
      <xdr:col>1</xdr:col>
      <xdr:colOff>219075</xdr:colOff>
      <xdr:row>6</xdr:row>
      <xdr:rowOff>9525</xdr:rowOff>
    </xdr:to>
    <xdr:pic>
      <xdr:nvPicPr>
        <xdr:cNvPr id="6" name="Image 25" descr="C:\Users\lducoudre\AppData\Local\Microsoft\Windows\Temporary Internet Files\Content.IE5\U5NQSQCN\unknown-31209_960_720[1].png">
          <a:hlinkClick r:id="rId10"/>
        </xdr:cNvPr>
        <xdr:cNvPicPr preferRelativeResize="1">
          <a:picLocks noChangeAspect="1"/>
        </xdr:cNvPicPr>
      </xdr:nvPicPr>
      <xdr:blipFill>
        <a:blip r:embed="rId4"/>
        <a:stretch>
          <a:fillRect/>
        </a:stretch>
      </xdr:blipFill>
      <xdr:spPr>
        <a:xfrm>
          <a:off x="66675" y="1152525"/>
          <a:ext cx="152400" cy="152400"/>
        </a:xfrm>
        <a:prstGeom prst="rect">
          <a:avLst/>
        </a:prstGeom>
        <a:noFill/>
        <a:ln w="9525" cmpd="sng">
          <a:noFill/>
        </a:ln>
      </xdr:spPr>
    </xdr:pic>
    <xdr:clientData/>
  </xdr:twoCellAnchor>
  <xdr:twoCellAnchor editAs="oneCell">
    <xdr:from>
      <xdr:col>4</xdr:col>
      <xdr:colOff>323850</xdr:colOff>
      <xdr:row>25</xdr:row>
      <xdr:rowOff>133350</xdr:rowOff>
    </xdr:from>
    <xdr:to>
      <xdr:col>4</xdr:col>
      <xdr:colOff>476250</xdr:colOff>
      <xdr:row>26</xdr:row>
      <xdr:rowOff>123825</xdr:rowOff>
    </xdr:to>
    <xdr:pic>
      <xdr:nvPicPr>
        <xdr:cNvPr id="7" name="Image 25" descr="C:\Users\lducoudre\AppData\Local\Microsoft\Windows\Temporary Internet Files\Content.IE5\U5NQSQCN\unknown-31209_960_720[1].png">
          <a:hlinkClick r:id="rId12"/>
        </xdr:cNvPr>
        <xdr:cNvPicPr preferRelativeResize="1">
          <a:picLocks noChangeAspect="1"/>
        </xdr:cNvPicPr>
      </xdr:nvPicPr>
      <xdr:blipFill>
        <a:blip r:embed="rId4"/>
        <a:stretch>
          <a:fillRect/>
        </a:stretch>
      </xdr:blipFill>
      <xdr:spPr>
        <a:xfrm>
          <a:off x="5934075" y="4991100"/>
          <a:ext cx="152400" cy="152400"/>
        </a:xfrm>
        <a:prstGeom prst="rect">
          <a:avLst/>
        </a:prstGeom>
        <a:noFill/>
        <a:ln w="9525" cmpd="sng">
          <a:noFill/>
        </a:ln>
      </xdr:spPr>
    </xdr:pic>
    <xdr:clientData/>
  </xdr:twoCellAnchor>
  <xdr:twoCellAnchor editAs="oneCell">
    <xdr:from>
      <xdr:col>1</xdr:col>
      <xdr:colOff>66675</xdr:colOff>
      <xdr:row>31</xdr:row>
      <xdr:rowOff>95250</xdr:rowOff>
    </xdr:from>
    <xdr:to>
      <xdr:col>1</xdr:col>
      <xdr:colOff>219075</xdr:colOff>
      <xdr:row>31</xdr:row>
      <xdr:rowOff>247650</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4"/>
        <a:stretch>
          <a:fillRect/>
        </a:stretch>
      </xdr:blipFill>
      <xdr:spPr>
        <a:xfrm>
          <a:off x="66675" y="6362700"/>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390525</xdr:colOff>
      <xdr:row>4</xdr:row>
      <xdr:rowOff>171450</xdr:rowOff>
    </xdr:from>
    <xdr:to>
      <xdr:col>4</xdr:col>
      <xdr:colOff>542925</xdr:colOff>
      <xdr:row>5</xdr:row>
      <xdr:rowOff>133350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6734175" y="1133475"/>
          <a:ext cx="152400" cy="152400"/>
        </a:xfrm>
        <a:prstGeom prst="rect">
          <a:avLst/>
        </a:prstGeom>
        <a:noFill/>
        <a:ln w="9525" cmpd="sng">
          <a:noFill/>
        </a:ln>
      </xdr:spPr>
    </xdr:pic>
    <xdr:clientData/>
  </xdr:twoCellAnchor>
  <xdr:twoCellAnchor editAs="oneCell">
    <xdr:from>
      <xdr:col>2</xdr:col>
      <xdr:colOff>1323975</xdr:colOff>
      <xdr:row>4</xdr:row>
      <xdr:rowOff>171450</xdr:rowOff>
    </xdr:from>
    <xdr:to>
      <xdr:col>2</xdr:col>
      <xdr:colOff>1476375</xdr:colOff>
      <xdr:row>5</xdr:row>
      <xdr:rowOff>133350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2390775" y="1133475"/>
          <a:ext cx="152400" cy="152400"/>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3" name="Image 1"/>
        <xdr:cNvPicPr preferRelativeResize="1">
          <a:picLocks noChangeAspect="1"/>
        </xdr:cNvPicPr>
      </xdr:nvPicPr>
      <xdr:blipFill>
        <a:blip r:embed="rId6"/>
        <a:stretch>
          <a:fillRect/>
        </a:stretch>
      </xdr:blipFill>
      <xdr:spPr>
        <a:xfrm>
          <a:off x="1123950" y="236220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4" name="Image 2"/>
        <xdr:cNvPicPr preferRelativeResize="1">
          <a:picLocks noChangeAspect="1"/>
        </xdr:cNvPicPr>
      </xdr:nvPicPr>
      <xdr:blipFill>
        <a:blip r:embed="rId7"/>
        <a:stretch>
          <a:fillRect/>
        </a:stretch>
      </xdr:blipFill>
      <xdr:spPr>
        <a:xfrm>
          <a:off x="1409700" y="2362200"/>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5" name="Image 3"/>
        <xdr:cNvPicPr preferRelativeResize="1">
          <a:picLocks noChangeAspect="1"/>
        </xdr:cNvPicPr>
      </xdr:nvPicPr>
      <xdr:blipFill>
        <a:blip r:embed="rId8"/>
        <a:stretch>
          <a:fillRect/>
        </a:stretch>
      </xdr:blipFill>
      <xdr:spPr>
        <a:xfrm>
          <a:off x="1685925" y="2362200"/>
          <a:ext cx="219075" cy="24765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E16"/>
  <sheetViews>
    <sheetView zoomScalePageLayoutView="0" workbookViewId="0" topLeftCell="A1">
      <selection activeCell="A1" sqref="A1"/>
    </sheetView>
  </sheetViews>
  <sheetFormatPr defaultColWidth="10.8515625" defaultRowHeight="15"/>
  <cols>
    <col min="1" max="1" width="18.7109375" style="260" bestFit="1" customWidth="1"/>
    <col min="2" max="16384" width="10.8515625" style="260" customWidth="1"/>
  </cols>
  <sheetData>
    <row r="1" spans="1:5" ht="15">
      <c r="A1" s="259" t="s">
        <v>168</v>
      </c>
      <c r="B1" s="355" t="s">
        <v>169</v>
      </c>
      <c r="C1" s="260" t="s">
        <v>170</v>
      </c>
      <c r="D1" s="355" t="s">
        <v>238</v>
      </c>
      <c r="E1" s="260" t="s">
        <v>251</v>
      </c>
    </row>
    <row r="2" spans="1:4" ht="15">
      <c r="A2" s="259"/>
      <c r="B2" s="355"/>
      <c r="D2" s="355"/>
    </row>
    <row r="3" spans="1:5" ht="15">
      <c r="A3" s="261" t="s">
        <v>185</v>
      </c>
      <c r="B3" s="355" t="s">
        <v>186</v>
      </c>
      <c r="C3" s="260" t="s">
        <v>171</v>
      </c>
      <c r="D3" s="355" t="s">
        <v>239</v>
      </c>
      <c r="E3" t="s">
        <v>254</v>
      </c>
    </row>
    <row r="4" spans="1:5" ht="15">
      <c r="A4" s="261" t="s">
        <v>187</v>
      </c>
      <c r="B4" s="355" t="s">
        <v>190</v>
      </c>
      <c r="C4" s="260" t="s">
        <v>172</v>
      </c>
      <c r="D4" s="355" t="s">
        <v>240</v>
      </c>
      <c r="E4" t="s">
        <v>255</v>
      </c>
    </row>
    <row r="5" spans="1:5" ht="15">
      <c r="A5" s="261" t="s">
        <v>188</v>
      </c>
      <c r="C5" s="260" t="s">
        <v>173</v>
      </c>
      <c r="E5" t="s">
        <v>256</v>
      </c>
    </row>
    <row r="6" spans="1:5" ht="15">
      <c r="A6" s="261" t="s">
        <v>189</v>
      </c>
      <c r="C6" s="260" t="s">
        <v>174</v>
      </c>
      <c r="E6" t="s">
        <v>257</v>
      </c>
    </row>
    <row r="7" spans="1:5" ht="15">
      <c r="A7" s="259"/>
      <c r="C7" s="260" t="s">
        <v>175</v>
      </c>
      <c r="E7" t="s">
        <v>258</v>
      </c>
    </row>
    <row r="8" spans="1:5" ht="15">
      <c r="A8" s="259"/>
      <c r="C8" s="260" t="s">
        <v>176</v>
      </c>
      <c r="E8" s="260" t="s">
        <v>252</v>
      </c>
    </row>
    <row r="9" spans="1:5" ht="15">
      <c r="A9" s="259"/>
      <c r="C9" s="260" t="s">
        <v>177</v>
      </c>
      <c r="E9" t="s">
        <v>259</v>
      </c>
    </row>
    <row r="10" spans="1:5" ht="15">
      <c r="A10" s="259"/>
      <c r="C10" s="260" t="s">
        <v>178</v>
      </c>
      <c r="E10" s="260" t="s">
        <v>262</v>
      </c>
    </row>
    <row r="11" spans="3:5" ht="15">
      <c r="C11" s="260" t="s">
        <v>179</v>
      </c>
      <c r="E11" s="260" t="s">
        <v>253</v>
      </c>
    </row>
    <row r="12" spans="3:5" ht="15">
      <c r="C12" s="260" t="s">
        <v>180</v>
      </c>
      <c r="E12" t="s">
        <v>260</v>
      </c>
    </row>
    <row r="13" spans="3:5" ht="15">
      <c r="C13" s="260" t="s">
        <v>181</v>
      </c>
      <c r="E13" t="s">
        <v>261</v>
      </c>
    </row>
    <row r="14" spans="3:5" ht="15">
      <c r="C14" s="260" t="s">
        <v>182</v>
      </c>
      <c r="E14" s="260" t="s">
        <v>263</v>
      </c>
    </row>
    <row r="15" ht="15">
      <c r="E15" t="s">
        <v>358</v>
      </c>
    </row>
    <row r="16" ht="15">
      <c r="E16" t="s">
        <v>359</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9"/>
  <dimension ref="A1:J168"/>
  <sheetViews>
    <sheetView showGridLines="0" zoomScalePageLayoutView="0" workbookViewId="0" topLeftCell="A1">
      <selection activeCell="A1" sqref="A1"/>
    </sheetView>
  </sheetViews>
  <sheetFormatPr defaultColWidth="11.421875" defaultRowHeight="15"/>
  <cols>
    <col min="1" max="1" width="2.7109375" style="50" customWidth="1"/>
    <col min="2" max="2" width="6.28125" style="192" customWidth="1"/>
    <col min="3" max="3" width="75.140625" style="193" customWidth="1"/>
    <col min="4" max="8" width="15.7109375" style="194" customWidth="1"/>
    <col min="9" max="9" width="2.7109375" style="50" customWidth="1"/>
    <col min="10" max="233" width="11.421875" style="50" customWidth="1"/>
    <col min="234" max="234" width="12.57421875" style="50" customWidth="1"/>
    <col min="235" max="235" width="1.1484375" style="50" customWidth="1"/>
    <col min="236" max="236" width="95.421875" style="50" customWidth="1"/>
    <col min="237" max="243" width="12.57421875" style="50" customWidth="1"/>
    <col min="244" max="16384" width="11.421875" style="50" customWidth="1"/>
  </cols>
  <sheetData>
    <row r="1" spans="1:9" ht="12.75">
      <c r="A1" s="45"/>
      <c r="B1" s="46"/>
      <c r="C1" s="47"/>
      <c r="D1" s="48"/>
      <c r="E1" s="48"/>
      <c r="F1" s="48"/>
      <c r="G1" s="48"/>
      <c r="H1" s="48"/>
      <c r="I1" s="49"/>
    </row>
    <row r="2" spans="1:9" ht="25.5" customHeight="1">
      <c r="A2" s="51"/>
      <c r="B2" s="550" t="s">
        <v>229</v>
      </c>
      <c r="C2" s="550"/>
      <c r="D2" s="551"/>
      <c r="E2" s="551"/>
      <c r="F2" s="551"/>
      <c r="G2" s="52"/>
      <c r="H2" s="52"/>
      <c r="I2" s="53"/>
    </row>
    <row r="3" spans="1:9" ht="25.5" customHeight="1">
      <c r="A3" s="51"/>
      <c r="B3" s="550" t="s">
        <v>230</v>
      </c>
      <c r="C3" s="550"/>
      <c r="D3" s="551"/>
      <c r="E3" s="551"/>
      <c r="F3" s="551"/>
      <c r="G3" s="52"/>
      <c r="H3" s="52"/>
      <c r="I3" s="53"/>
    </row>
    <row r="4" spans="1:9" ht="25.5" customHeight="1">
      <c r="A4" s="51"/>
      <c r="B4" s="550" t="s">
        <v>231</v>
      </c>
      <c r="C4" s="550"/>
      <c r="D4" s="551"/>
      <c r="E4" s="551"/>
      <c r="F4" s="551"/>
      <c r="G4" s="52"/>
      <c r="H4" s="52"/>
      <c r="I4" s="53"/>
    </row>
    <row r="5" spans="1:9" ht="12.75">
      <c r="A5" s="51"/>
      <c r="B5" s="52"/>
      <c r="C5" s="52"/>
      <c r="D5" s="52"/>
      <c r="E5" s="52"/>
      <c r="F5" s="52"/>
      <c r="G5" s="52"/>
      <c r="H5" s="52"/>
      <c r="I5" s="53"/>
    </row>
    <row r="6" spans="1:9" s="56" customFormat="1" ht="38.25" customHeight="1">
      <c r="A6" s="54"/>
      <c r="B6" s="553" t="s">
        <v>232</v>
      </c>
      <c r="C6" s="553"/>
      <c r="D6" s="553"/>
      <c r="E6" s="553"/>
      <c r="F6" s="553"/>
      <c r="G6" s="553"/>
      <c r="H6" s="553"/>
      <c r="I6" s="55"/>
    </row>
    <row r="7" spans="1:10" s="56" customFormat="1" ht="12.75">
      <c r="A7" s="51"/>
      <c r="B7" s="52"/>
      <c r="C7" s="52"/>
      <c r="D7" s="52"/>
      <c r="E7" s="52"/>
      <c r="F7" s="52"/>
      <c r="G7" s="52"/>
      <c r="H7" s="52"/>
      <c r="I7" s="53"/>
      <c r="J7" s="50"/>
    </row>
    <row r="8" spans="1:10" ht="12.75">
      <c r="A8" s="51"/>
      <c r="B8" s="57"/>
      <c r="C8" s="58" t="s">
        <v>192</v>
      </c>
      <c r="D8" s="552" t="s">
        <v>143</v>
      </c>
      <c r="E8" s="552"/>
      <c r="F8" s="552"/>
      <c r="G8" s="552"/>
      <c r="H8" s="552"/>
      <c r="I8" s="59"/>
      <c r="J8" s="60"/>
    </row>
    <row r="9" spans="1:10" s="65" customFormat="1" ht="38.25">
      <c r="A9" s="61"/>
      <c r="B9" s="62"/>
      <c r="C9" s="66" t="s">
        <v>163</v>
      </c>
      <c r="D9" s="63" t="s">
        <v>348</v>
      </c>
      <c r="E9" s="63" t="str">
        <f>"Réalisations 
de janvier N
à "&amp;'Page de garde'!$D$24&amp;" N"</f>
        <v>Réalisations 
de janvier N
à  N</v>
      </c>
      <c r="F9" s="63" t="s">
        <v>209</v>
      </c>
      <c r="G9" s="63" t="s">
        <v>349</v>
      </c>
      <c r="H9" s="63" t="s">
        <v>137</v>
      </c>
      <c r="I9" s="107"/>
      <c r="J9" s="64"/>
    </row>
    <row r="10" spans="1:10" s="74" customFormat="1" ht="12.75">
      <c r="A10" s="67"/>
      <c r="B10" s="68" t="s">
        <v>0</v>
      </c>
      <c r="C10" s="69"/>
      <c r="D10" s="70" t="s">
        <v>138</v>
      </c>
      <c r="E10" s="70" t="s">
        <v>139</v>
      </c>
      <c r="F10" s="70" t="s">
        <v>140</v>
      </c>
      <c r="G10" s="71" t="s">
        <v>141</v>
      </c>
      <c r="H10" s="70" t="s">
        <v>142</v>
      </c>
      <c r="I10" s="72"/>
      <c r="J10" s="73"/>
    </row>
    <row r="11" spans="1:9" s="80" customFormat="1" ht="12.75">
      <c r="A11" s="75"/>
      <c r="B11" s="76">
        <v>60</v>
      </c>
      <c r="C11" s="77" t="s">
        <v>84</v>
      </c>
      <c r="D11" s="303"/>
      <c r="E11" s="303"/>
      <c r="F11" s="303"/>
      <c r="G11" s="78">
        <f>E11+F11</f>
        <v>0</v>
      </c>
      <c r="H11" s="432">
        <f>IF(D11=0,"",G11/D11)</f>
      </c>
      <c r="I11" s="79"/>
    </row>
    <row r="12" spans="1:9" s="80" customFormat="1" ht="12.75">
      <c r="A12" s="75"/>
      <c r="B12" s="76">
        <v>709</v>
      </c>
      <c r="C12" s="77" t="s">
        <v>2</v>
      </c>
      <c r="D12" s="303"/>
      <c r="E12" s="303"/>
      <c r="F12" s="303"/>
      <c r="G12" s="78">
        <f>E12+F12</f>
        <v>0</v>
      </c>
      <c r="H12" s="432">
        <f>IF(D12=0,"",G12/D12)</f>
      </c>
      <c r="I12" s="79"/>
    </row>
    <row r="13" spans="1:9" s="80" customFormat="1" ht="12.75">
      <c r="A13" s="75"/>
      <c r="B13" s="76">
        <v>713</v>
      </c>
      <c r="C13" s="77" t="s">
        <v>3</v>
      </c>
      <c r="D13" s="303"/>
      <c r="E13" s="303"/>
      <c r="F13" s="303"/>
      <c r="G13" s="78">
        <f>E13+F13</f>
        <v>0</v>
      </c>
      <c r="H13" s="432">
        <f>IF(D13=0,"",G13/D13)</f>
      </c>
      <c r="I13" s="79"/>
    </row>
    <row r="14" spans="1:9" s="80" customFormat="1" ht="12.75">
      <c r="A14" s="75"/>
      <c r="B14" s="76"/>
      <c r="C14" s="81"/>
      <c r="D14" s="82"/>
      <c r="E14" s="82"/>
      <c r="F14" s="82"/>
      <c r="G14" s="82"/>
      <c r="H14" s="437"/>
      <c r="I14" s="79"/>
    </row>
    <row r="15" spans="1:9" s="80" customFormat="1" ht="12.75">
      <c r="A15" s="75"/>
      <c r="B15" s="68" t="s">
        <v>4</v>
      </c>
      <c r="C15" s="81"/>
      <c r="D15" s="82"/>
      <c r="E15" s="82"/>
      <c r="F15" s="82"/>
      <c r="G15" s="82"/>
      <c r="H15" s="437"/>
      <c r="I15" s="79"/>
    </row>
    <row r="16" spans="1:9" s="60" customFormat="1" ht="12.75">
      <c r="A16" s="83"/>
      <c r="B16" s="76">
        <v>6111</v>
      </c>
      <c r="C16" s="77" t="s">
        <v>5</v>
      </c>
      <c r="D16" s="303"/>
      <c r="E16" s="303"/>
      <c r="F16" s="303"/>
      <c r="G16" s="78">
        <f>E16+F16</f>
        <v>0</v>
      </c>
      <c r="H16" s="432">
        <f>IF(D16=0,"",G16/D16)</f>
      </c>
      <c r="I16" s="84"/>
    </row>
    <row r="17" spans="1:9" s="60" customFormat="1" ht="12.75">
      <c r="A17" s="83"/>
      <c r="B17" s="76">
        <v>6112</v>
      </c>
      <c r="C17" s="77" t="s">
        <v>6</v>
      </c>
      <c r="D17" s="303"/>
      <c r="E17" s="303"/>
      <c r="F17" s="303"/>
      <c r="G17" s="78">
        <f>E17+F17</f>
        <v>0</v>
      </c>
      <c r="H17" s="432">
        <f>IF(D17=0,"",G17/D17)</f>
      </c>
      <c r="I17" s="84"/>
    </row>
    <row r="18" spans="1:9" s="60" customFormat="1" ht="12.75">
      <c r="A18" s="83"/>
      <c r="B18" s="76">
        <v>6118</v>
      </c>
      <c r="C18" s="77" t="s">
        <v>7</v>
      </c>
      <c r="D18" s="303"/>
      <c r="E18" s="303"/>
      <c r="F18" s="303"/>
      <c r="G18" s="78">
        <f>E18+F18</f>
        <v>0</v>
      </c>
      <c r="H18" s="432">
        <f>IF(D18=0,"",G18/D18)</f>
      </c>
      <c r="I18" s="84"/>
    </row>
    <row r="19" spans="1:9" s="80" customFormat="1" ht="12.75">
      <c r="A19" s="75"/>
      <c r="B19" s="85" t="s">
        <v>1</v>
      </c>
      <c r="C19" s="81" t="s">
        <v>1</v>
      </c>
      <c r="D19" s="82"/>
      <c r="E19" s="82"/>
      <c r="F19" s="82"/>
      <c r="G19" s="82"/>
      <c r="H19" s="437"/>
      <c r="I19" s="79"/>
    </row>
    <row r="20" spans="1:9" s="91" customFormat="1" ht="12.75">
      <c r="A20" s="86"/>
      <c r="B20" s="87" t="s">
        <v>8</v>
      </c>
      <c r="C20" s="88"/>
      <c r="D20" s="89"/>
      <c r="E20" s="89"/>
      <c r="F20" s="89"/>
      <c r="G20" s="89"/>
      <c r="H20" s="439"/>
      <c r="I20" s="90"/>
    </row>
    <row r="21" spans="1:9" s="91" customFormat="1" ht="12.75">
      <c r="A21" s="86"/>
      <c r="B21" s="92">
        <v>624</v>
      </c>
      <c r="C21" s="93" t="s">
        <v>85</v>
      </c>
      <c r="D21" s="303"/>
      <c r="E21" s="303"/>
      <c r="F21" s="303"/>
      <c r="G21" s="94">
        <f aca="true" t="shared" si="0" ref="G21:G28">E21+F21</f>
        <v>0</v>
      </c>
      <c r="H21" s="433">
        <f aca="true" t="shared" si="1" ref="H21:H28">IF(D21=0,"",G21/D21)</f>
      </c>
      <c r="I21" s="90"/>
    </row>
    <row r="22" spans="1:9" s="91" customFormat="1" ht="12.75">
      <c r="A22" s="86"/>
      <c r="B22" s="92">
        <v>625</v>
      </c>
      <c r="C22" s="93" t="s">
        <v>9</v>
      </c>
      <c r="D22" s="303"/>
      <c r="E22" s="303"/>
      <c r="F22" s="303"/>
      <c r="G22" s="94">
        <f t="shared" si="0"/>
        <v>0</v>
      </c>
      <c r="H22" s="433">
        <f t="shared" si="1"/>
      </c>
      <c r="I22" s="90"/>
    </row>
    <row r="23" spans="1:9" s="91" customFormat="1" ht="12.75">
      <c r="A23" s="86"/>
      <c r="B23" s="92">
        <v>626</v>
      </c>
      <c r="C23" s="93" t="s">
        <v>10</v>
      </c>
      <c r="D23" s="303"/>
      <c r="E23" s="303"/>
      <c r="F23" s="303"/>
      <c r="G23" s="94">
        <f t="shared" si="0"/>
        <v>0</v>
      </c>
      <c r="H23" s="433">
        <f t="shared" si="1"/>
      </c>
      <c r="I23" s="90"/>
    </row>
    <row r="24" spans="1:9" s="91" customFormat="1" ht="12.75">
      <c r="A24" s="86"/>
      <c r="B24" s="92">
        <v>628</v>
      </c>
      <c r="C24" s="93" t="s">
        <v>28</v>
      </c>
      <c r="D24" s="303"/>
      <c r="E24" s="303"/>
      <c r="F24" s="303"/>
      <c r="G24" s="94">
        <f t="shared" si="0"/>
        <v>0</v>
      </c>
      <c r="H24" s="433">
        <f t="shared" si="1"/>
      </c>
      <c r="I24" s="90"/>
    </row>
    <row r="25" spans="1:9" s="468" customFormat="1" ht="12.75">
      <c r="A25" s="466"/>
      <c r="B25" s="100">
        <v>6281</v>
      </c>
      <c r="C25" s="95" t="s">
        <v>97</v>
      </c>
      <c r="D25" s="407"/>
      <c r="E25" s="407"/>
      <c r="F25" s="407"/>
      <c r="G25" s="246">
        <f t="shared" si="0"/>
        <v>0</v>
      </c>
      <c r="H25" s="434">
        <f t="shared" si="1"/>
      </c>
      <c r="I25" s="467"/>
    </row>
    <row r="26" spans="1:9" s="468" customFormat="1" ht="12.75">
      <c r="A26" s="466"/>
      <c r="B26" s="100">
        <v>6282</v>
      </c>
      <c r="C26" s="95" t="s">
        <v>98</v>
      </c>
      <c r="D26" s="407"/>
      <c r="E26" s="407"/>
      <c r="F26" s="407"/>
      <c r="G26" s="246">
        <f t="shared" si="0"/>
        <v>0</v>
      </c>
      <c r="H26" s="434">
        <f t="shared" si="1"/>
      </c>
      <c r="I26" s="467"/>
    </row>
    <row r="27" spans="1:9" s="468" customFormat="1" ht="12.75">
      <c r="A27" s="466"/>
      <c r="B27" s="100">
        <v>6283</v>
      </c>
      <c r="C27" s="95" t="s">
        <v>95</v>
      </c>
      <c r="D27" s="407"/>
      <c r="E27" s="407"/>
      <c r="F27" s="407"/>
      <c r="G27" s="246">
        <f t="shared" si="0"/>
        <v>0</v>
      </c>
      <c r="H27" s="434">
        <f t="shared" si="1"/>
      </c>
      <c r="I27" s="467"/>
    </row>
    <row r="28" spans="1:9" s="468" customFormat="1" ht="12.75">
      <c r="A28" s="466"/>
      <c r="B28" s="100">
        <v>6284</v>
      </c>
      <c r="C28" s="95" t="s">
        <v>96</v>
      </c>
      <c r="D28" s="407"/>
      <c r="E28" s="407"/>
      <c r="F28" s="407"/>
      <c r="G28" s="246">
        <f t="shared" si="0"/>
        <v>0</v>
      </c>
      <c r="H28" s="434">
        <f t="shared" si="1"/>
      </c>
      <c r="I28" s="467"/>
    </row>
    <row r="29" spans="1:9" s="56" customFormat="1" ht="13.5" thickBot="1">
      <c r="A29" s="54"/>
      <c r="B29" s="96"/>
      <c r="C29" s="97"/>
      <c r="D29" s="98"/>
      <c r="E29" s="98"/>
      <c r="F29" s="98"/>
      <c r="G29" s="98"/>
      <c r="H29" s="450"/>
      <c r="I29" s="99"/>
    </row>
    <row r="30" spans="1:9" s="91" customFormat="1" ht="14.25" thickBot="1" thickTop="1">
      <c r="A30" s="86"/>
      <c r="B30" s="100"/>
      <c r="C30" s="409" t="s">
        <v>11</v>
      </c>
      <c r="D30" s="338">
        <f>SUM(D11:D13,D16:D18,D21:D24)</f>
        <v>0</v>
      </c>
      <c r="E30" s="338">
        <f>SUM(E11:E13,E16:E18,E21:E24)</f>
        <v>0</v>
      </c>
      <c r="F30" s="338">
        <f>SUM(F11:F13,F16:F18,F21:F24)</f>
        <v>0</v>
      </c>
      <c r="G30" s="338">
        <f>E30+F30</f>
        <v>0</v>
      </c>
      <c r="H30" s="451">
        <f>IF(D30=0,"",G30/D30)</f>
      </c>
      <c r="I30" s="90"/>
    </row>
    <row r="31" spans="1:9" s="91" customFormat="1" ht="13.5" thickTop="1">
      <c r="A31" s="86"/>
      <c r="B31" s="100"/>
      <c r="C31" s="101"/>
      <c r="D31" s="102"/>
      <c r="E31" s="102"/>
      <c r="F31" s="102"/>
      <c r="G31" s="102"/>
      <c r="H31" s="103"/>
      <c r="I31" s="90"/>
    </row>
    <row r="32" spans="1:9" s="91" customFormat="1" ht="12.75">
      <c r="A32" s="86"/>
      <c r="B32" s="100"/>
      <c r="C32" s="101"/>
      <c r="D32" s="552" t="s">
        <v>143</v>
      </c>
      <c r="E32" s="552"/>
      <c r="F32" s="552"/>
      <c r="G32" s="552"/>
      <c r="H32" s="552"/>
      <c r="I32" s="104"/>
    </row>
    <row r="33" spans="1:9" s="64" customFormat="1" ht="38.25">
      <c r="A33" s="105"/>
      <c r="B33" s="106"/>
      <c r="C33" s="109" t="s">
        <v>247</v>
      </c>
      <c r="D33" s="63" t="s">
        <v>348</v>
      </c>
      <c r="E33" s="63" t="s">
        <v>350</v>
      </c>
      <c r="F33" s="63" t="s">
        <v>209</v>
      </c>
      <c r="G33" s="63" t="s">
        <v>349</v>
      </c>
      <c r="H33" s="63" t="s">
        <v>137</v>
      </c>
      <c r="I33" s="107"/>
    </row>
    <row r="34" spans="1:9" s="56" customFormat="1" ht="12.75">
      <c r="A34" s="54"/>
      <c r="B34" s="108"/>
      <c r="C34" s="109"/>
      <c r="D34" s="70" t="s">
        <v>138</v>
      </c>
      <c r="E34" s="70" t="s">
        <v>139</v>
      </c>
      <c r="F34" s="70" t="s">
        <v>140</v>
      </c>
      <c r="G34" s="71" t="s">
        <v>141</v>
      </c>
      <c r="H34" s="70" t="s">
        <v>142</v>
      </c>
      <c r="I34" s="55"/>
    </row>
    <row r="35" spans="1:9" s="56" customFormat="1" ht="12.75">
      <c r="A35" s="54"/>
      <c r="B35" s="108">
        <v>621</v>
      </c>
      <c r="C35" s="110" t="s">
        <v>12</v>
      </c>
      <c r="D35" s="303"/>
      <c r="E35" s="303"/>
      <c r="F35" s="303"/>
      <c r="G35" s="111">
        <f aca="true" t="shared" si="2" ref="G35:G45">E35+F35</f>
        <v>0</v>
      </c>
      <c r="H35" s="435">
        <f aca="true" t="shared" si="3" ref="H35:H45">IF(D35=0,"",G35/D35)</f>
      </c>
      <c r="I35" s="99"/>
    </row>
    <row r="36" spans="1:9" s="56" customFormat="1" ht="12.75">
      <c r="A36" s="54"/>
      <c r="B36" s="108">
        <v>622</v>
      </c>
      <c r="C36" s="110" t="s">
        <v>13</v>
      </c>
      <c r="D36" s="303"/>
      <c r="E36" s="303"/>
      <c r="F36" s="303"/>
      <c r="G36" s="111">
        <f t="shared" si="2"/>
        <v>0</v>
      </c>
      <c r="H36" s="435">
        <f t="shared" si="3"/>
      </c>
      <c r="I36" s="99"/>
    </row>
    <row r="37" spans="1:9" s="56" customFormat="1" ht="12.75">
      <c r="A37" s="54"/>
      <c r="B37" s="108">
        <v>631</v>
      </c>
      <c r="C37" s="110" t="s">
        <v>14</v>
      </c>
      <c r="D37" s="303"/>
      <c r="E37" s="303"/>
      <c r="F37" s="303"/>
      <c r="G37" s="111">
        <f t="shared" si="2"/>
        <v>0</v>
      </c>
      <c r="H37" s="435">
        <f t="shared" si="3"/>
      </c>
      <c r="I37" s="99"/>
    </row>
    <row r="38" spans="1:9" s="56" customFormat="1" ht="12.75">
      <c r="A38" s="54"/>
      <c r="B38" s="108">
        <v>633</v>
      </c>
      <c r="C38" s="110" t="s">
        <v>15</v>
      </c>
      <c r="D38" s="303"/>
      <c r="E38" s="303"/>
      <c r="F38" s="303"/>
      <c r="G38" s="111">
        <f t="shared" si="2"/>
        <v>0</v>
      </c>
      <c r="H38" s="435">
        <f t="shared" si="3"/>
      </c>
      <c r="I38" s="99"/>
    </row>
    <row r="39" spans="1:9" s="56" customFormat="1" ht="12.75">
      <c r="A39" s="54"/>
      <c r="B39" s="108">
        <v>641</v>
      </c>
      <c r="C39" s="110" t="s">
        <v>16</v>
      </c>
      <c r="D39" s="303"/>
      <c r="E39" s="303"/>
      <c r="F39" s="303"/>
      <c r="G39" s="111">
        <f t="shared" si="2"/>
        <v>0</v>
      </c>
      <c r="H39" s="435">
        <f t="shared" si="3"/>
      </c>
      <c r="I39" s="99"/>
    </row>
    <row r="40" spans="1:9" s="56" customFormat="1" ht="12.75">
      <c r="A40" s="54"/>
      <c r="B40" s="108">
        <v>642</v>
      </c>
      <c r="C40" s="110" t="s">
        <v>17</v>
      </c>
      <c r="D40" s="303"/>
      <c r="E40" s="303"/>
      <c r="F40" s="303"/>
      <c r="G40" s="111">
        <f t="shared" si="2"/>
        <v>0</v>
      </c>
      <c r="H40" s="435">
        <f t="shared" si="3"/>
      </c>
      <c r="I40" s="99"/>
    </row>
    <row r="41" spans="1:9" s="56" customFormat="1" ht="12.75">
      <c r="A41" s="54"/>
      <c r="B41" s="108">
        <v>643</v>
      </c>
      <c r="C41" s="110" t="s">
        <v>18</v>
      </c>
      <c r="D41" s="303"/>
      <c r="E41" s="303"/>
      <c r="F41" s="303"/>
      <c r="G41" s="111">
        <f t="shared" si="2"/>
        <v>0</v>
      </c>
      <c r="H41" s="435">
        <f t="shared" si="3"/>
      </c>
      <c r="I41" s="99"/>
    </row>
    <row r="42" spans="1:9" s="116" customFormat="1" ht="12.75">
      <c r="A42" s="112"/>
      <c r="B42" s="113">
        <v>645</v>
      </c>
      <c r="C42" s="110" t="s">
        <v>19</v>
      </c>
      <c r="D42" s="303"/>
      <c r="E42" s="303"/>
      <c r="F42" s="303"/>
      <c r="G42" s="114">
        <f t="shared" si="2"/>
        <v>0</v>
      </c>
      <c r="H42" s="436">
        <f t="shared" si="3"/>
      </c>
      <c r="I42" s="115"/>
    </row>
    <row r="43" spans="1:9" s="116" customFormat="1" ht="12.75">
      <c r="A43" s="112"/>
      <c r="B43" s="113">
        <v>646</v>
      </c>
      <c r="C43" s="110" t="s">
        <v>20</v>
      </c>
      <c r="D43" s="303"/>
      <c r="E43" s="303"/>
      <c r="F43" s="303"/>
      <c r="G43" s="114">
        <f t="shared" si="2"/>
        <v>0</v>
      </c>
      <c r="H43" s="436">
        <f t="shared" si="3"/>
      </c>
      <c r="I43" s="115"/>
    </row>
    <row r="44" spans="1:9" s="56" customFormat="1" ht="12.75">
      <c r="A44" s="54"/>
      <c r="B44" s="108">
        <v>647</v>
      </c>
      <c r="C44" s="110" t="s">
        <v>21</v>
      </c>
      <c r="D44" s="303"/>
      <c r="E44" s="303"/>
      <c r="F44" s="303"/>
      <c r="G44" s="111">
        <f t="shared" si="2"/>
        <v>0</v>
      </c>
      <c r="H44" s="435">
        <f t="shared" si="3"/>
      </c>
      <c r="I44" s="99"/>
    </row>
    <row r="45" spans="1:9" s="56" customFormat="1" ht="12.75">
      <c r="A45" s="54"/>
      <c r="B45" s="108">
        <v>648</v>
      </c>
      <c r="C45" s="110" t="s">
        <v>22</v>
      </c>
      <c r="D45" s="303"/>
      <c r="E45" s="303"/>
      <c r="F45" s="303"/>
      <c r="G45" s="111">
        <f t="shared" si="2"/>
        <v>0</v>
      </c>
      <c r="H45" s="435">
        <f t="shared" si="3"/>
      </c>
      <c r="I45" s="99"/>
    </row>
    <row r="46" spans="1:9" s="56" customFormat="1" ht="13.5" thickBot="1">
      <c r="A46" s="54"/>
      <c r="B46" s="96"/>
      <c r="C46" s="117"/>
      <c r="D46" s="118"/>
      <c r="E46" s="118"/>
      <c r="F46" s="118"/>
      <c r="G46" s="118"/>
      <c r="H46" s="448"/>
      <c r="I46" s="99"/>
    </row>
    <row r="47" spans="1:9" s="56" customFormat="1" ht="14.25" thickBot="1" thickTop="1">
      <c r="A47" s="54"/>
      <c r="B47" s="96"/>
      <c r="C47" s="410" t="s">
        <v>23</v>
      </c>
      <c r="D47" s="338">
        <f>SUM(D35:D45)</f>
        <v>0</v>
      </c>
      <c r="E47" s="338">
        <f>SUM(E35:E45)</f>
        <v>0</v>
      </c>
      <c r="F47" s="338">
        <f>SUM(F35:F45)</f>
        <v>0</v>
      </c>
      <c r="G47" s="338">
        <f>E47+F47</f>
        <v>0</v>
      </c>
      <c r="H47" s="449">
        <f>IF(D47=0,"",G47/D47)</f>
      </c>
      <c r="I47" s="99"/>
    </row>
    <row r="48" spans="1:9" s="56" customFormat="1" ht="13.5" thickTop="1">
      <c r="A48" s="54"/>
      <c r="B48" s="96"/>
      <c r="C48" s="97"/>
      <c r="D48" s="98"/>
      <c r="E48" s="98"/>
      <c r="F48" s="98"/>
      <c r="G48" s="98"/>
      <c r="H48" s="98"/>
      <c r="I48" s="55"/>
    </row>
    <row r="49" spans="1:9" s="56" customFormat="1" ht="12.75">
      <c r="A49" s="54"/>
      <c r="B49" s="96"/>
      <c r="C49" s="97"/>
      <c r="D49" s="552" t="s">
        <v>143</v>
      </c>
      <c r="E49" s="552"/>
      <c r="F49" s="552"/>
      <c r="G49" s="552"/>
      <c r="H49" s="552"/>
      <c r="I49" s="55"/>
    </row>
    <row r="50" spans="1:9" ht="38.25">
      <c r="A50" s="51"/>
      <c r="B50" s="52"/>
      <c r="C50" s="109" t="s">
        <v>248</v>
      </c>
      <c r="D50" s="63" t="s">
        <v>348</v>
      </c>
      <c r="E50" s="63" t="s">
        <v>350</v>
      </c>
      <c r="F50" s="63" t="s">
        <v>209</v>
      </c>
      <c r="G50" s="63" t="s">
        <v>349</v>
      </c>
      <c r="H50" s="63" t="s">
        <v>137</v>
      </c>
      <c r="I50" s="53"/>
    </row>
    <row r="51" spans="1:9" ht="12.75">
      <c r="A51" s="51"/>
      <c r="B51" s="52"/>
      <c r="C51" s="119"/>
      <c r="D51" s="70" t="s">
        <v>138</v>
      </c>
      <c r="E51" s="70" t="s">
        <v>139</v>
      </c>
      <c r="F51" s="70" t="s">
        <v>140</v>
      </c>
      <c r="G51" s="71" t="s">
        <v>141</v>
      </c>
      <c r="H51" s="70" t="s">
        <v>142</v>
      </c>
      <c r="I51" s="53"/>
    </row>
    <row r="52" spans="1:9" s="80" customFormat="1" ht="12.75">
      <c r="A52" s="75"/>
      <c r="B52" s="76">
        <v>612</v>
      </c>
      <c r="C52" s="77" t="s">
        <v>24</v>
      </c>
      <c r="D52" s="303"/>
      <c r="E52" s="303"/>
      <c r="F52" s="303"/>
      <c r="G52" s="78">
        <f aca="true" t="shared" si="4" ref="G52:G62">E52+F52</f>
        <v>0</v>
      </c>
      <c r="H52" s="432">
        <f aca="true" t="shared" si="5" ref="H52:H62">IF(D52=0,"",G52/D52)</f>
      </c>
      <c r="I52" s="79"/>
    </row>
    <row r="53" spans="1:9" s="80" customFormat="1" ht="12.75">
      <c r="A53" s="75"/>
      <c r="B53" s="76">
        <v>613</v>
      </c>
      <c r="C53" s="77" t="s">
        <v>86</v>
      </c>
      <c r="D53" s="303"/>
      <c r="E53" s="303"/>
      <c r="F53" s="303"/>
      <c r="G53" s="78">
        <f t="shared" si="4"/>
        <v>0</v>
      </c>
      <c r="H53" s="432">
        <f t="shared" si="5"/>
      </c>
      <c r="I53" s="79"/>
    </row>
    <row r="54" spans="1:9" s="80" customFormat="1" ht="12.75">
      <c r="A54" s="75"/>
      <c r="B54" s="76">
        <v>614</v>
      </c>
      <c r="C54" s="77" t="s">
        <v>25</v>
      </c>
      <c r="D54" s="303"/>
      <c r="E54" s="303"/>
      <c r="F54" s="303"/>
      <c r="G54" s="78">
        <f t="shared" si="4"/>
        <v>0</v>
      </c>
      <c r="H54" s="432">
        <f t="shared" si="5"/>
      </c>
      <c r="I54" s="79"/>
    </row>
    <row r="55" spans="1:9" s="80" customFormat="1" ht="12.75">
      <c r="A55" s="75"/>
      <c r="B55" s="76">
        <v>615</v>
      </c>
      <c r="C55" s="77" t="s">
        <v>87</v>
      </c>
      <c r="D55" s="303"/>
      <c r="E55" s="303"/>
      <c r="F55" s="303"/>
      <c r="G55" s="78">
        <f t="shared" si="4"/>
        <v>0</v>
      </c>
      <c r="H55" s="432">
        <f t="shared" si="5"/>
      </c>
      <c r="I55" s="79"/>
    </row>
    <row r="56" spans="1:9" s="80" customFormat="1" ht="12.75">
      <c r="A56" s="75"/>
      <c r="B56" s="76">
        <v>616</v>
      </c>
      <c r="C56" s="77" t="s">
        <v>26</v>
      </c>
      <c r="D56" s="303"/>
      <c r="E56" s="303"/>
      <c r="F56" s="303"/>
      <c r="G56" s="78">
        <f t="shared" si="4"/>
        <v>0</v>
      </c>
      <c r="H56" s="432">
        <f t="shared" si="5"/>
      </c>
      <c r="I56" s="79"/>
    </row>
    <row r="57" spans="1:9" s="80" customFormat="1" ht="12.75">
      <c r="A57" s="75"/>
      <c r="B57" s="76">
        <v>617</v>
      </c>
      <c r="C57" s="77" t="s">
        <v>27</v>
      </c>
      <c r="D57" s="303"/>
      <c r="E57" s="303"/>
      <c r="F57" s="303"/>
      <c r="G57" s="78">
        <f t="shared" si="4"/>
        <v>0</v>
      </c>
      <c r="H57" s="432">
        <f t="shared" si="5"/>
      </c>
      <c r="I57" s="79"/>
    </row>
    <row r="58" spans="1:9" s="80" customFormat="1" ht="12.75">
      <c r="A58" s="75"/>
      <c r="B58" s="76">
        <v>618</v>
      </c>
      <c r="C58" s="77" t="s">
        <v>28</v>
      </c>
      <c r="D58" s="303"/>
      <c r="E58" s="303"/>
      <c r="F58" s="303"/>
      <c r="G58" s="78">
        <f t="shared" si="4"/>
        <v>0</v>
      </c>
      <c r="H58" s="432">
        <f t="shared" si="5"/>
      </c>
      <c r="I58" s="79"/>
    </row>
    <row r="59" spans="1:9" s="91" customFormat="1" ht="12.75">
      <c r="A59" s="86"/>
      <c r="B59" s="92">
        <v>623</v>
      </c>
      <c r="C59" s="93" t="s">
        <v>29</v>
      </c>
      <c r="D59" s="303"/>
      <c r="E59" s="303"/>
      <c r="F59" s="303"/>
      <c r="G59" s="94">
        <f t="shared" si="4"/>
        <v>0</v>
      </c>
      <c r="H59" s="433">
        <f t="shared" si="5"/>
      </c>
      <c r="I59" s="90"/>
    </row>
    <row r="60" spans="1:9" s="91" customFormat="1" ht="12.75">
      <c r="A60" s="86"/>
      <c r="B60" s="92">
        <v>627</v>
      </c>
      <c r="C60" s="93" t="s">
        <v>30</v>
      </c>
      <c r="D60" s="303"/>
      <c r="E60" s="303"/>
      <c r="F60" s="303"/>
      <c r="G60" s="94">
        <f t="shared" si="4"/>
        <v>0</v>
      </c>
      <c r="H60" s="433">
        <f t="shared" si="5"/>
      </c>
      <c r="I60" s="90"/>
    </row>
    <row r="61" spans="1:9" s="80" customFormat="1" ht="12.75">
      <c r="A61" s="75"/>
      <c r="B61" s="120">
        <v>635</v>
      </c>
      <c r="C61" s="121" t="s">
        <v>351</v>
      </c>
      <c r="D61" s="303"/>
      <c r="E61" s="303"/>
      <c r="F61" s="303"/>
      <c r="G61" s="78">
        <f t="shared" si="4"/>
        <v>0</v>
      </c>
      <c r="H61" s="432">
        <f t="shared" si="5"/>
      </c>
      <c r="I61" s="79"/>
    </row>
    <row r="62" spans="1:9" s="80" customFormat="1" ht="12.75">
      <c r="A62" s="75"/>
      <c r="B62" s="122">
        <v>637</v>
      </c>
      <c r="C62" s="121" t="s">
        <v>352</v>
      </c>
      <c r="D62" s="303"/>
      <c r="E62" s="303"/>
      <c r="F62" s="303"/>
      <c r="G62" s="78">
        <f t="shared" si="4"/>
        <v>0</v>
      </c>
      <c r="H62" s="432">
        <f t="shared" si="5"/>
      </c>
      <c r="I62" s="79"/>
    </row>
    <row r="63" spans="1:9" s="80" customFormat="1" ht="12.75">
      <c r="A63" s="75"/>
      <c r="B63" s="122"/>
      <c r="C63" s="123"/>
      <c r="D63" s="82"/>
      <c r="E63" s="82"/>
      <c r="F63" s="82"/>
      <c r="G63" s="82"/>
      <c r="H63" s="437"/>
      <c r="I63" s="124"/>
    </row>
    <row r="64" spans="1:9" s="80" customFormat="1" ht="12.75">
      <c r="A64" s="75"/>
      <c r="B64" s="125" t="s">
        <v>31</v>
      </c>
      <c r="C64" s="123"/>
      <c r="D64" s="81"/>
      <c r="E64" s="81"/>
      <c r="F64" s="81"/>
      <c r="G64" s="81"/>
      <c r="H64" s="437"/>
      <c r="I64" s="124"/>
    </row>
    <row r="65" spans="1:9" s="80" customFormat="1" ht="12.75" customHeight="1">
      <c r="A65" s="75"/>
      <c r="B65" s="126">
        <v>651</v>
      </c>
      <c r="C65" s="93" t="s">
        <v>32</v>
      </c>
      <c r="D65" s="303"/>
      <c r="E65" s="303"/>
      <c r="F65" s="303"/>
      <c r="G65" s="94">
        <f aca="true" t="shared" si="6" ref="G65:G70">E65+F65</f>
        <v>0</v>
      </c>
      <c r="H65" s="433">
        <f aca="true" t="shared" si="7" ref="H65:H70">IF(D65=0,"",G65/D65)</f>
      </c>
      <c r="I65" s="79"/>
    </row>
    <row r="66" spans="1:9" s="308" customFormat="1" ht="12.75">
      <c r="A66" s="75"/>
      <c r="B66" s="126">
        <v>653</v>
      </c>
      <c r="C66" s="93" t="s">
        <v>193</v>
      </c>
      <c r="D66" s="303"/>
      <c r="E66" s="303"/>
      <c r="F66" s="303"/>
      <c r="G66" s="94">
        <f t="shared" si="6"/>
        <v>0</v>
      </c>
      <c r="H66" s="433">
        <f t="shared" si="7"/>
      </c>
      <c r="I66" s="79"/>
    </row>
    <row r="67" spans="1:9" s="80" customFormat="1" ht="12.75">
      <c r="A67" s="75"/>
      <c r="B67" s="92">
        <v>654</v>
      </c>
      <c r="C67" s="93" t="s">
        <v>33</v>
      </c>
      <c r="D67" s="303"/>
      <c r="E67" s="303"/>
      <c r="F67" s="303"/>
      <c r="G67" s="94">
        <f t="shared" si="6"/>
        <v>0</v>
      </c>
      <c r="H67" s="433">
        <f t="shared" si="7"/>
      </c>
      <c r="I67" s="79"/>
    </row>
    <row r="68" spans="1:9" s="80" customFormat="1" ht="12.75">
      <c r="A68" s="75"/>
      <c r="B68" s="92">
        <v>655</v>
      </c>
      <c r="C68" s="93" t="s">
        <v>34</v>
      </c>
      <c r="D68" s="303"/>
      <c r="E68" s="303"/>
      <c r="F68" s="303"/>
      <c r="G68" s="94">
        <f t="shared" si="6"/>
        <v>0</v>
      </c>
      <c r="H68" s="433">
        <f t="shared" si="7"/>
      </c>
      <c r="I68" s="79"/>
    </row>
    <row r="69" spans="1:9" s="80" customFormat="1" ht="12.75">
      <c r="A69" s="75"/>
      <c r="B69" s="92">
        <v>657</v>
      </c>
      <c r="C69" s="93" t="s">
        <v>35</v>
      </c>
      <c r="D69" s="303"/>
      <c r="E69" s="303"/>
      <c r="F69" s="303"/>
      <c r="G69" s="94">
        <f t="shared" si="6"/>
        <v>0</v>
      </c>
      <c r="H69" s="433">
        <f t="shared" si="7"/>
      </c>
      <c r="I69" s="79"/>
    </row>
    <row r="70" spans="1:9" s="80" customFormat="1" ht="12.75">
      <c r="A70" s="75"/>
      <c r="B70" s="92">
        <v>658</v>
      </c>
      <c r="C70" s="93" t="s">
        <v>36</v>
      </c>
      <c r="D70" s="303"/>
      <c r="E70" s="303"/>
      <c r="F70" s="303"/>
      <c r="G70" s="94">
        <f t="shared" si="6"/>
        <v>0</v>
      </c>
      <c r="H70" s="433">
        <f t="shared" si="7"/>
      </c>
      <c r="I70" s="79"/>
    </row>
    <row r="71" spans="1:9" s="80" customFormat="1" ht="12.75">
      <c r="A71" s="75"/>
      <c r="B71" s="92"/>
      <c r="C71" s="88"/>
      <c r="D71" s="127"/>
      <c r="E71" s="127"/>
      <c r="F71" s="127"/>
      <c r="G71" s="127"/>
      <c r="H71" s="438"/>
      <c r="I71" s="79"/>
    </row>
    <row r="72" spans="1:9" s="132" customFormat="1" ht="12.75">
      <c r="A72" s="128"/>
      <c r="B72" s="129" t="s">
        <v>37</v>
      </c>
      <c r="C72" s="130"/>
      <c r="D72" s="89"/>
      <c r="E72" s="89"/>
      <c r="F72" s="89"/>
      <c r="G72" s="89"/>
      <c r="H72" s="439"/>
      <c r="I72" s="131"/>
    </row>
    <row r="73" spans="1:9" s="132" customFormat="1" ht="12.75">
      <c r="A73" s="128"/>
      <c r="B73" s="133">
        <v>66</v>
      </c>
      <c r="C73" s="134" t="s">
        <v>38</v>
      </c>
      <c r="D73" s="303"/>
      <c r="E73" s="303"/>
      <c r="F73" s="303"/>
      <c r="G73" s="135">
        <f>E73+F73</f>
        <v>0</v>
      </c>
      <c r="H73" s="440">
        <f>IF(D73=0,"",G73/D73)</f>
      </c>
      <c r="I73" s="131"/>
    </row>
    <row r="74" spans="1:9" s="132" customFormat="1" ht="12.75">
      <c r="A74" s="128"/>
      <c r="B74" s="136"/>
      <c r="C74" s="137"/>
      <c r="D74" s="138"/>
      <c r="E74" s="138"/>
      <c r="F74" s="138"/>
      <c r="G74" s="138"/>
      <c r="H74" s="441"/>
      <c r="I74" s="131"/>
    </row>
    <row r="75" spans="1:9" s="132" customFormat="1" ht="12.75">
      <c r="A75" s="128"/>
      <c r="B75" s="129" t="s">
        <v>39</v>
      </c>
      <c r="C75" s="130"/>
      <c r="D75" s="138"/>
      <c r="E75" s="138"/>
      <c r="F75" s="138"/>
      <c r="G75" s="138"/>
      <c r="H75" s="441"/>
      <c r="I75" s="131"/>
    </row>
    <row r="76" spans="1:9" s="132" customFormat="1" ht="12.75">
      <c r="A76" s="128"/>
      <c r="B76" s="133">
        <v>671</v>
      </c>
      <c r="C76" s="134" t="s">
        <v>40</v>
      </c>
      <c r="D76" s="303"/>
      <c r="E76" s="303"/>
      <c r="F76" s="303"/>
      <c r="G76" s="135">
        <f>E76+F76</f>
        <v>0</v>
      </c>
      <c r="H76" s="440">
        <f>IF(D76=0,"",G76/D76)</f>
      </c>
      <c r="I76" s="131"/>
    </row>
    <row r="77" spans="1:9" s="132" customFormat="1" ht="12.75">
      <c r="A77" s="128"/>
      <c r="B77" s="133">
        <v>675</v>
      </c>
      <c r="C77" s="134" t="s">
        <v>41</v>
      </c>
      <c r="D77" s="303"/>
      <c r="E77" s="303"/>
      <c r="F77" s="303"/>
      <c r="G77" s="135">
        <f>E77+F77</f>
        <v>0</v>
      </c>
      <c r="H77" s="440">
        <f>IF(D77=0,"",G77/D77)</f>
      </c>
      <c r="I77" s="131"/>
    </row>
    <row r="78" spans="1:9" s="132" customFormat="1" ht="12.75">
      <c r="A78" s="128"/>
      <c r="B78" s="133">
        <v>678</v>
      </c>
      <c r="C78" s="134" t="s">
        <v>42</v>
      </c>
      <c r="D78" s="303"/>
      <c r="E78" s="303"/>
      <c r="F78" s="303"/>
      <c r="G78" s="135">
        <f>E78+F78</f>
        <v>0</v>
      </c>
      <c r="H78" s="440">
        <f>IF(D78=0,"",G78/D78)</f>
      </c>
      <c r="I78" s="131"/>
    </row>
    <row r="79" spans="1:9" s="132" customFormat="1" ht="12.75">
      <c r="A79" s="128"/>
      <c r="B79" s="136"/>
      <c r="C79" s="133"/>
      <c r="D79" s="138"/>
      <c r="E79" s="138"/>
      <c r="F79" s="138"/>
      <c r="G79" s="138"/>
      <c r="H79" s="441"/>
      <c r="I79" s="131"/>
    </row>
    <row r="80" spans="1:9" s="145" customFormat="1" ht="12.75">
      <c r="A80" s="140"/>
      <c r="B80" s="141" t="s">
        <v>43</v>
      </c>
      <c r="C80" s="142"/>
      <c r="D80" s="143"/>
      <c r="E80" s="143"/>
      <c r="F80" s="143"/>
      <c r="G80" s="143"/>
      <c r="H80" s="442"/>
      <c r="I80" s="144"/>
    </row>
    <row r="81" spans="1:9" s="132" customFormat="1" ht="12.75">
      <c r="A81" s="128"/>
      <c r="B81" s="133">
        <v>6811</v>
      </c>
      <c r="C81" s="134" t="s">
        <v>44</v>
      </c>
      <c r="D81" s="303"/>
      <c r="E81" s="303"/>
      <c r="F81" s="303"/>
      <c r="G81" s="146">
        <f aca="true" t="shared" si="8" ref="G81:G88">E81+F81</f>
        <v>0</v>
      </c>
      <c r="H81" s="443">
        <f aca="true" t="shared" si="9" ref="H81:H96">IF(D81=0,"",G81/D81)</f>
      </c>
      <c r="I81" s="131"/>
    </row>
    <row r="82" spans="1:9" s="132" customFormat="1" ht="12.75">
      <c r="A82" s="128"/>
      <c r="B82" s="133">
        <v>6812</v>
      </c>
      <c r="C82" s="134" t="s">
        <v>45</v>
      </c>
      <c r="D82" s="303"/>
      <c r="E82" s="303"/>
      <c r="F82" s="303"/>
      <c r="G82" s="146">
        <f t="shared" si="8"/>
        <v>0</v>
      </c>
      <c r="H82" s="443">
        <f t="shared" si="9"/>
      </c>
      <c r="I82" s="131"/>
    </row>
    <row r="83" spans="1:9" s="132" customFormat="1" ht="12.75">
      <c r="A83" s="128"/>
      <c r="B83" s="133">
        <v>6815</v>
      </c>
      <c r="C83" s="134" t="s">
        <v>194</v>
      </c>
      <c r="D83" s="303"/>
      <c r="E83" s="303"/>
      <c r="F83" s="303"/>
      <c r="G83" s="146">
        <f t="shared" si="8"/>
        <v>0</v>
      </c>
      <c r="H83" s="443">
        <f t="shared" si="9"/>
      </c>
      <c r="I83" s="131"/>
    </row>
    <row r="84" spans="1:9" s="132" customFormat="1" ht="12.75">
      <c r="A84" s="128"/>
      <c r="B84" s="147">
        <v>6816</v>
      </c>
      <c r="C84" s="134" t="s">
        <v>46</v>
      </c>
      <c r="D84" s="303"/>
      <c r="E84" s="303"/>
      <c r="F84" s="303"/>
      <c r="G84" s="146">
        <f t="shared" si="8"/>
        <v>0</v>
      </c>
      <c r="H84" s="443">
        <f t="shared" si="9"/>
      </c>
      <c r="I84" s="131"/>
    </row>
    <row r="85" spans="1:9" s="132" customFormat="1" ht="12.75">
      <c r="A85" s="128"/>
      <c r="B85" s="147">
        <v>6817</v>
      </c>
      <c r="C85" s="134" t="s">
        <v>47</v>
      </c>
      <c r="D85" s="303"/>
      <c r="E85" s="303"/>
      <c r="F85" s="303"/>
      <c r="G85" s="146">
        <f t="shared" si="8"/>
        <v>0</v>
      </c>
      <c r="H85" s="443">
        <f t="shared" si="9"/>
      </c>
      <c r="I85" s="131"/>
    </row>
    <row r="86" spans="1:9" s="132" customFormat="1" ht="12.75">
      <c r="A86" s="128"/>
      <c r="B86" s="133">
        <v>686</v>
      </c>
      <c r="C86" s="134" t="s">
        <v>353</v>
      </c>
      <c r="D86" s="303"/>
      <c r="E86" s="303"/>
      <c r="F86" s="303"/>
      <c r="G86" s="146">
        <f t="shared" si="8"/>
        <v>0</v>
      </c>
      <c r="H86" s="443">
        <f t="shared" si="9"/>
      </c>
      <c r="I86" s="131"/>
    </row>
    <row r="87" spans="1:9" s="132" customFormat="1" ht="12.75">
      <c r="A87" s="128"/>
      <c r="B87" s="133">
        <v>687</v>
      </c>
      <c r="C87" s="134" t="s">
        <v>48</v>
      </c>
      <c r="D87" s="303"/>
      <c r="E87" s="303"/>
      <c r="F87" s="303"/>
      <c r="G87" s="146">
        <f t="shared" si="8"/>
        <v>0</v>
      </c>
      <c r="H87" s="443">
        <f t="shared" si="9"/>
      </c>
      <c r="I87" s="131"/>
    </row>
    <row r="88" spans="1:9" s="132" customFormat="1" ht="12.75">
      <c r="A88" s="128"/>
      <c r="B88" s="133">
        <v>689</v>
      </c>
      <c r="C88" s="148" t="s">
        <v>195</v>
      </c>
      <c r="D88" s="303"/>
      <c r="E88" s="303"/>
      <c r="F88" s="303"/>
      <c r="G88" s="146">
        <f t="shared" si="8"/>
        <v>0</v>
      </c>
      <c r="H88" s="443">
        <f t="shared" si="9"/>
      </c>
      <c r="I88" s="131"/>
    </row>
    <row r="89" spans="1:9" s="132" customFormat="1" ht="13.5" thickBot="1">
      <c r="A89" s="128"/>
      <c r="B89" s="136"/>
      <c r="C89" s="133"/>
      <c r="D89" s="138"/>
      <c r="E89" s="138"/>
      <c r="F89" s="138"/>
      <c r="G89" s="138"/>
      <c r="H89" s="444"/>
      <c r="I89" s="131"/>
    </row>
    <row r="90" spans="1:9" s="132" customFormat="1" ht="14.25" thickBot="1" thickTop="1">
      <c r="A90" s="128"/>
      <c r="B90" s="136"/>
      <c r="C90" s="339" t="s">
        <v>49</v>
      </c>
      <c r="D90" s="338">
        <f>SUM(D52:D62,D65:D70,D73:D73,D76:D78,D81:D87,D88)</f>
        <v>0</v>
      </c>
      <c r="E90" s="338">
        <f>SUM(E52:E62,E65:E70,E73:E73,E76:E78,E81:E87,E88)</f>
        <v>0</v>
      </c>
      <c r="F90" s="338">
        <f>SUM(F52:F62,F65:F70,F73:F73,F76:F78,F81:F87,F88)</f>
        <v>0</v>
      </c>
      <c r="G90" s="338">
        <f>E90+F90</f>
        <v>0</v>
      </c>
      <c r="H90" s="445">
        <f t="shared" si="9"/>
      </c>
      <c r="I90" s="131"/>
    </row>
    <row r="91" spans="1:9" ht="14.25" thickBot="1" thickTop="1">
      <c r="A91" s="51"/>
      <c r="B91" s="149"/>
      <c r="C91" s="52"/>
      <c r="D91" s="150"/>
      <c r="E91" s="150"/>
      <c r="F91" s="150"/>
      <c r="G91" s="150"/>
      <c r="H91" s="446"/>
      <c r="I91" s="151"/>
    </row>
    <row r="92" spans="1:9" s="132" customFormat="1" ht="14.25" thickBot="1" thickTop="1">
      <c r="A92" s="128"/>
      <c r="B92" s="136"/>
      <c r="C92" s="339" t="s">
        <v>109</v>
      </c>
      <c r="D92" s="338">
        <f>D30+D47+D90</f>
        <v>0</v>
      </c>
      <c r="E92" s="338">
        <f>E30+E47+E90</f>
        <v>0</v>
      </c>
      <c r="F92" s="338">
        <f>F30+F47+F90</f>
        <v>0</v>
      </c>
      <c r="G92" s="338">
        <f>E92+F92</f>
        <v>0</v>
      </c>
      <c r="H92" s="445">
        <f t="shared" si="9"/>
      </c>
      <c r="I92" s="131"/>
    </row>
    <row r="93" spans="1:9" ht="14.25" thickBot="1" thickTop="1">
      <c r="A93" s="51"/>
      <c r="B93" s="152"/>
      <c r="C93" s="119"/>
      <c r="D93" s="150"/>
      <c r="E93" s="150"/>
      <c r="F93" s="150"/>
      <c r="G93" s="150"/>
      <c r="H93" s="446"/>
      <c r="I93" s="151"/>
    </row>
    <row r="94" spans="1:9" ht="14.25" thickBot="1" thickTop="1">
      <c r="A94" s="51"/>
      <c r="B94" s="152"/>
      <c r="C94" s="339" t="s">
        <v>81</v>
      </c>
      <c r="D94" s="340">
        <f>IF(D160&gt;D92,D160-D92,0)</f>
        <v>0</v>
      </c>
      <c r="E94" s="340">
        <f>IF(E160&gt;E92,E160-E92,0)</f>
        <v>0</v>
      </c>
      <c r="F94" s="340">
        <f>IF(F160&gt;F92,F160-F92,0)</f>
        <v>0</v>
      </c>
      <c r="G94" s="338">
        <f>IF(G160&gt;G92,G160-G92,0)</f>
        <v>0</v>
      </c>
      <c r="H94" s="445">
        <f t="shared" si="9"/>
      </c>
      <c r="I94" s="151"/>
    </row>
    <row r="95" spans="1:9" ht="14.25" thickBot="1" thickTop="1">
      <c r="A95" s="51"/>
      <c r="B95" s="152"/>
      <c r="C95" s="119"/>
      <c r="D95" s="52"/>
      <c r="E95" s="52"/>
      <c r="F95" s="52"/>
      <c r="G95" s="52"/>
      <c r="H95" s="446"/>
      <c r="I95" s="151"/>
    </row>
    <row r="96" spans="1:9" ht="27" thickBot="1" thickTop="1">
      <c r="A96" s="51"/>
      <c r="B96" s="152"/>
      <c r="C96" s="339" t="s">
        <v>119</v>
      </c>
      <c r="D96" s="338">
        <f>D92+D94</f>
        <v>0</v>
      </c>
      <c r="E96" s="338">
        <f>E92+E94</f>
        <v>0</v>
      </c>
      <c r="F96" s="338">
        <f>F92+F94</f>
        <v>0</v>
      </c>
      <c r="G96" s="338">
        <f>G92+G94</f>
        <v>0</v>
      </c>
      <c r="H96" s="447">
        <f t="shared" si="9"/>
      </c>
      <c r="I96" s="151"/>
    </row>
    <row r="97" spans="1:9" ht="13.5" thickTop="1">
      <c r="A97" s="51"/>
      <c r="B97" s="153"/>
      <c r="C97" s="154"/>
      <c r="D97" s="155"/>
      <c r="E97" s="155"/>
      <c r="F97" s="155"/>
      <c r="G97" s="155"/>
      <c r="H97" s="155"/>
      <c r="I97" s="53"/>
    </row>
    <row r="98" spans="1:9" ht="38.25" customHeight="1">
      <c r="A98" s="51"/>
      <c r="B98" s="553" t="s">
        <v>233</v>
      </c>
      <c r="C98" s="553"/>
      <c r="D98" s="553"/>
      <c r="E98" s="553"/>
      <c r="F98" s="553"/>
      <c r="G98" s="553"/>
      <c r="H98" s="553"/>
      <c r="I98" s="53"/>
    </row>
    <row r="99" spans="1:9" ht="12.75">
      <c r="A99" s="51"/>
      <c r="B99" s="156"/>
      <c r="C99" s="156"/>
      <c r="D99" s="156"/>
      <c r="E99" s="156"/>
      <c r="F99" s="156"/>
      <c r="G99" s="156"/>
      <c r="H99" s="156"/>
      <c r="I99" s="53"/>
    </row>
    <row r="100" spans="1:9" ht="12.75">
      <c r="A100" s="51"/>
      <c r="B100" s="153"/>
      <c r="C100" s="58" t="s">
        <v>196</v>
      </c>
      <c r="D100" s="552" t="s">
        <v>143</v>
      </c>
      <c r="E100" s="552"/>
      <c r="F100" s="552"/>
      <c r="G100" s="552"/>
      <c r="H100" s="552"/>
      <c r="I100" s="53"/>
    </row>
    <row r="101" spans="1:9" ht="38.25">
      <c r="A101" s="51"/>
      <c r="B101" s="155"/>
      <c r="C101" s="157" t="s">
        <v>164</v>
      </c>
      <c r="D101" s="63" t="s">
        <v>348</v>
      </c>
      <c r="E101" s="63" t="s">
        <v>350</v>
      </c>
      <c r="F101" s="63" t="s">
        <v>209</v>
      </c>
      <c r="G101" s="63" t="s">
        <v>349</v>
      </c>
      <c r="H101" s="63" t="s">
        <v>137</v>
      </c>
      <c r="I101" s="53"/>
    </row>
    <row r="102" spans="1:9" ht="12.75">
      <c r="A102" s="51"/>
      <c r="B102" s="158"/>
      <c r="C102" s="159"/>
      <c r="D102" s="70" t="s">
        <v>138</v>
      </c>
      <c r="E102" s="70" t="s">
        <v>139</v>
      </c>
      <c r="F102" s="70" t="s">
        <v>140</v>
      </c>
      <c r="G102" s="71" t="s">
        <v>141</v>
      </c>
      <c r="H102" s="70" t="s">
        <v>142</v>
      </c>
      <c r="I102" s="53"/>
    </row>
    <row r="103" spans="1:9" ht="12.75">
      <c r="A103" s="51"/>
      <c r="B103" s="160">
        <v>731</v>
      </c>
      <c r="C103" s="139" t="s">
        <v>50</v>
      </c>
      <c r="D103" s="303"/>
      <c r="E103" s="303"/>
      <c r="F103" s="303"/>
      <c r="G103" s="78">
        <f aca="true" t="shared" si="10" ref="G103:G112">E103+F103</f>
        <v>0</v>
      </c>
      <c r="H103" s="452">
        <f aca="true" t="shared" si="11" ref="H103:H112">IF(D103=0,"",G103/D103)</f>
      </c>
      <c r="I103" s="151"/>
    </row>
    <row r="104" spans="1:9" ht="12.75">
      <c r="A104" s="51"/>
      <c r="B104" s="160">
        <v>732</v>
      </c>
      <c r="C104" s="139" t="s">
        <v>51</v>
      </c>
      <c r="D104" s="303"/>
      <c r="E104" s="303"/>
      <c r="F104" s="303"/>
      <c r="G104" s="78">
        <f t="shared" si="10"/>
        <v>0</v>
      </c>
      <c r="H104" s="452">
        <f t="shared" si="11"/>
      </c>
      <c r="I104" s="151"/>
    </row>
    <row r="105" spans="1:9" ht="12.75">
      <c r="A105" s="51"/>
      <c r="B105" s="160">
        <v>733</v>
      </c>
      <c r="C105" s="139" t="s">
        <v>52</v>
      </c>
      <c r="D105" s="303"/>
      <c r="E105" s="303"/>
      <c r="F105" s="303"/>
      <c r="G105" s="78">
        <f t="shared" si="10"/>
        <v>0</v>
      </c>
      <c r="H105" s="452">
        <f t="shared" si="11"/>
      </c>
      <c r="I105" s="151"/>
    </row>
    <row r="106" spans="1:9" ht="12.75">
      <c r="A106" s="51"/>
      <c r="B106" s="161">
        <v>734</v>
      </c>
      <c r="C106" s="139" t="s">
        <v>53</v>
      </c>
      <c r="D106" s="303"/>
      <c r="E106" s="303"/>
      <c r="F106" s="303"/>
      <c r="G106" s="78">
        <f t="shared" si="10"/>
        <v>0</v>
      </c>
      <c r="H106" s="452">
        <f t="shared" si="11"/>
      </c>
      <c r="I106" s="151"/>
    </row>
    <row r="107" spans="1:9" ht="12.75">
      <c r="A107" s="51"/>
      <c r="B107" s="161">
        <v>735</v>
      </c>
      <c r="C107" s="139" t="s">
        <v>54</v>
      </c>
      <c r="D107" s="78">
        <f>SUM(D108:D111)</f>
        <v>0</v>
      </c>
      <c r="E107" s="78">
        <f>SUM(E108:E111)</f>
        <v>0</v>
      </c>
      <c r="F107" s="78">
        <f>SUM(F108:F111)</f>
        <v>0</v>
      </c>
      <c r="G107" s="78">
        <f>E107+F107</f>
        <v>0</v>
      </c>
      <c r="H107" s="452">
        <f t="shared" si="11"/>
      </c>
      <c r="I107" s="151"/>
    </row>
    <row r="108" spans="1:9" ht="12.75">
      <c r="A108" s="51"/>
      <c r="B108" s="161">
        <v>7351</v>
      </c>
      <c r="C108" s="162" t="s">
        <v>55</v>
      </c>
      <c r="D108" s="407"/>
      <c r="E108" s="407"/>
      <c r="F108" s="407"/>
      <c r="G108" s="408">
        <f t="shared" si="10"/>
        <v>0</v>
      </c>
      <c r="H108" s="452">
        <f t="shared" si="11"/>
      </c>
      <c r="I108" s="151"/>
    </row>
    <row r="109" spans="1:9" ht="12.75">
      <c r="A109" s="51"/>
      <c r="B109" s="161">
        <v>7352</v>
      </c>
      <c r="C109" s="162" t="s">
        <v>56</v>
      </c>
      <c r="D109" s="407"/>
      <c r="E109" s="407"/>
      <c r="F109" s="407"/>
      <c r="G109" s="408">
        <f t="shared" si="10"/>
        <v>0</v>
      </c>
      <c r="H109" s="452">
        <f t="shared" si="11"/>
      </c>
      <c r="I109" s="151"/>
    </row>
    <row r="110" spans="1:9" ht="12.75">
      <c r="A110" s="51"/>
      <c r="B110" s="161">
        <v>7353</v>
      </c>
      <c r="C110" s="162" t="s">
        <v>57</v>
      </c>
      <c r="D110" s="407"/>
      <c r="E110" s="407"/>
      <c r="F110" s="407"/>
      <c r="G110" s="408">
        <f t="shared" si="10"/>
        <v>0</v>
      </c>
      <c r="H110" s="452">
        <f t="shared" si="11"/>
      </c>
      <c r="I110" s="151"/>
    </row>
    <row r="111" spans="1:9" ht="12.75">
      <c r="A111" s="51"/>
      <c r="B111" s="343">
        <v>7358</v>
      </c>
      <c r="C111" s="162" t="s">
        <v>211</v>
      </c>
      <c r="D111" s="407"/>
      <c r="E111" s="407"/>
      <c r="F111" s="407"/>
      <c r="G111" s="408">
        <f>E111+F111</f>
        <v>0</v>
      </c>
      <c r="H111" s="452">
        <f>IF(D111=0,"",G111/D111)</f>
      </c>
      <c r="I111" s="151"/>
    </row>
    <row r="112" spans="1:9" ht="12.75">
      <c r="A112" s="51"/>
      <c r="B112" s="161">
        <v>738</v>
      </c>
      <c r="C112" s="139" t="s">
        <v>58</v>
      </c>
      <c r="D112" s="303"/>
      <c r="E112" s="303"/>
      <c r="F112" s="303"/>
      <c r="G112" s="78">
        <f t="shared" si="10"/>
        <v>0</v>
      </c>
      <c r="H112" s="452">
        <f t="shared" si="11"/>
      </c>
      <c r="I112" s="151"/>
    </row>
    <row r="113" spans="1:9" ht="13.5" thickBot="1">
      <c r="A113" s="51"/>
      <c r="B113" s="161"/>
      <c r="C113" s="163"/>
      <c r="D113" s="159"/>
      <c r="E113" s="159"/>
      <c r="F113" s="159"/>
      <c r="G113" s="159"/>
      <c r="H113" s="454"/>
      <c r="I113" s="151"/>
    </row>
    <row r="114" spans="1:9" ht="14.25" thickBot="1" thickTop="1">
      <c r="A114" s="51"/>
      <c r="B114" s="164"/>
      <c r="C114" s="411" t="s">
        <v>11</v>
      </c>
      <c r="D114" s="338">
        <f>SUM(D103:D107,D112)</f>
        <v>0</v>
      </c>
      <c r="E114" s="338">
        <f>SUM(E103:E107,E112)</f>
        <v>0</v>
      </c>
      <c r="F114" s="338">
        <f>SUM(F103:F107,F112)</f>
        <v>0</v>
      </c>
      <c r="G114" s="338">
        <f>E114+F114</f>
        <v>0</v>
      </c>
      <c r="H114" s="449">
        <f>IF(D114=0,"",G114/D114)</f>
      </c>
      <c r="I114" s="151"/>
    </row>
    <row r="115" spans="1:9" ht="13.5" thickTop="1">
      <c r="A115" s="51"/>
      <c r="B115" s="164"/>
      <c r="C115" s="159"/>
      <c r="D115" s="165"/>
      <c r="E115" s="165"/>
      <c r="F115" s="165"/>
      <c r="G115" s="165"/>
      <c r="H115" s="165"/>
      <c r="I115" s="53"/>
    </row>
    <row r="116" spans="1:9" ht="12.75">
      <c r="A116" s="51"/>
      <c r="B116" s="153"/>
      <c r="C116" s="154"/>
      <c r="D116" s="552" t="s">
        <v>143</v>
      </c>
      <c r="E116" s="552"/>
      <c r="F116" s="552"/>
      <c r="G116" s="552"/>
      <c r="H116" s="552"/>
      <c r="I116" s="53"/>
    </row>
    <row r="117" spans="1:9" ht="38.25">
      <c r="A117" s="51"/>
      <c r="B117" s="153"/>
      <c r="C117" s="166" t="s">
        <v>165</v>
      </c>
      <c r="D117" s="63" t="s">
        <v>348</v>
      </c>
      <c r="E117" s="63" t="s">
        <v>350</v>
      </c>
      <c r="F117" s="63" t="s">
        <v>209</v>
      </c>
      <c r="G117" s="63" t="s">
        <v>349</v>
      </c>
      <c r="H117" s="63" t="s">
        <v>137</v>
      </c>
      <c r="I117" s="53"/>
    </row>
    <row r="118" spans="1:9" ht="12.75">
      <c r="A118" s="51"/>
      <c r="B118" s="158"/>
      <c r="C118" s="159"/>
      <c r="D118" s="70" t="s">
        <v>138</v>
      </c>
      <c r="E118" s="70" t="s">
        <v>139</v>
      </c>
      <c r="F118" s="70" t="s">
        <v>140</v>
      </c>
      <c r="G118" s="71" t="s">
        <v>141</v>
      </c>
      <c r="H118" s="70" t="s">
        <v>142</v>
      </c>
      <c r="I118" s="53"/>
    </row>
    <row r="119" spans="1:9" ht="12.75">
      <c r="A119" s="51"/>
      <c r="B119" s="167">
        <v>70</v>
      </c>
      <c r="C119" s="168" t="s">
        <v>83</v>
      </c>
      <c r="D119" s="303"/>
      <c r="E119" s="303"/>
      <c r="F119" s="303"/>
      <c r="G119" s="78">
        <f aca="true" t="shared" si="12" ref="G119:G133">E119+F119</f>
        <v>0</v>
      </c>
      <c r="H119" s="239">
        <f aca="true" t="shared" si="13" ref="H119:H133">IF(D119=0,"",G119/D119)</f>
      </c>
      <c r="I119" s="151"/>
    </row>
    <row r="120" spans="1:9" ht="12.75">
      <c r="A120" s="51"/>
      <c r="B120" s="167">
        <v>71</v>
      </c>
      <c r="C120" s="168" t="s">
        <v>59</v>
      </c>
      <c r="D120" s="303"/>
      <c r="E120" s="303"/>
      <c r="F120" s="303"/>
      <c r="G120" s="78">
        <f t="shared" si="12"/>
        <v>0</v>
      </c>
      <c r="H120" s="239">
        <f t="shared" si="13"/>
      </c>
      <c r="I120" s="151"/>
    </row>
    <row r="121" spans="1:9" ht="12.75">
      <c r="A121" s="51"/>
      <c r="B121" s="167">
        <v>72</v>
      </c>
      <c r="C121" s="168" t="s">
        <v>60</v>
      </c>
      <c r="D121" s="303"/>
      <c r="E121" s="303"/>
      <c r="F121" s="303"/>
      <c r="G121" s="78">
        <f t="shared" si="12"/>
        <v>0</v>
      </c>
      <c r="H121" s="239">
        <f t="shared" si="13"/>
      </c>
      <c r="I121" s="151"/>
    </row>
    <row r="122" spans="1:9" ht="12.75">
      <c r="A122" s="51"/>
      <c r="B122" s="169">
        <v>74</v>
      </c>
      <c r="C122" s="168" t="s">
        <v>61</v>
      </c>
      <c r="D122" s="303"/>
      <c r="E122" s="303"/>
      <c r="F122" s="303"/>
      <c r="G122" s="78">
        <f t="shared" si="12"/>
        <v>0</v>
      </c>
      <c r="H122" s="239">
        <f t="shared" si="13"/>
      </c>
      <c r="I122" s="151"/>
    </row>
    <row r="123" spans="1:9" ht="12.75">
      <c r="A123" s="51"/>
      <c r="B123" s="167">
        <v>75</v>
      </c>
      <c r="C123" s="168" t="s">
        <v>62</v>
      </c>
      <c r="D123" s="303"/>
      <c r="E123" s="303"/>
      <c r="F123" s="303"/>
      <c r="G123" s="78">
        <f t="shared" si="12"/>
        <v>0</v>
      </c>
      <c r="H123" s="239">
        <f t="shared" si="13"/>
      </c>
      <c r="I123" s="151"/>
    </row>
    <row r="124" spans="1:9" ht="12.75">
      <c r="A124" s="51"/>
      <c r="B124" s="167">
        <v>603</v>
      </c>
      <c r="C124" s="168" t="s">
        <v>63</v>
      </c>
      <c r="D124" s="303"/>
      <c r="E124" s="303"/>
      <c r="F124" s="303"/>
      <c r="G124" s="78">
        <f t="shared" si="12"/>
        <v>0</v>
      </c>
      <c r="H124" s="239">
        <f t="shared" si="13"/>
      </c>
      <c r="I124" s="151"/>
    </row>
    <row r="125" spans="1:9" ht="12.75">
      <c r="A125" s="51"/>
      <c r="B125" s="167">
        <v>609</v>
      </c>
      <c r="C125" s="168" t="s">
        <v>64</v>
      </c>
      <c r="D125" s="303"/>
      <c r="E125" s="303"/>
      <c r="F125" s="303"/>
      <c r="G125" s="78">
        <f t="shared" si="12"/>
        <v>0</v>
      </c>
      <c r="H125" s="239">
        <f t="shared" si="13"/>
      </c>
      <c r="I125" s="151"/>
    </row>
    <row r="126" spans="1:9" ht="12.75">
      <c r="A126" s="51"/>
      <c r="B126" s="167">
        <v>619</v>
      </c>
      <c r="C126" s="168" t="s">
        <v>65</v>
      </c>
      <c r="D126" s="303"/>
      <c r="E126" s="303"/>
      <c r="F126" s="303"/>
      <c r="G126" s="78">
        <f t="shared" si="12"/>
        <v>0</v>
      </c>
      <c r="H126" s="239">
        <f t="shared" si="13"/>
      </c>
      <c r="I126" s="151"/>
    </row>
    <row r="127" spans="1:9" ht="12.75">
      <c r="A127" s="51"/>
      <c r="B127" s="167">
        <v>629</v>
      </c>
      <c r="C127" s="168" t="s">
        <v>354</v>
      </c>
      <c r="D127" s="303"/>
      <c r="E127" s="303"/>
      <c r="F127" s="303"/>
      <c r="G127" s="78">
        <f t="shared" si="12"/>
        <v>0</v>
      </c>
      <c r="H127" s="239">
        <f t="shared" si="13"/>
      </c>
      <c r="I127" s="151"/>
    </row>
    <row r="128" spans="1:9" ht="12.75">
      <c r="A128" s="51"/>
      <c r="B128" s="167">
        <v>6419</v>
      </c>
      <c r="C128" s="168" t="s">
        <v>66</v>
      </c>
      <c r="D128" s="303"/>
      <c r="E128" s="303"/>
      <c r="F128" s="303"/>
      <c r="G128" s="78">
        <f t="shared" si="12"/>
        <v>0</v>
      </c>
      <c r="H128" s="239">
        <f t="shared" si="13"/>
      </c>
      <c r="I128" s="151"/>
    </row>
    <row r="129" spans="1:9" ht="12.75">
      <c r="A129" s="51"/>
      <c r="B129" s="167">
        <v>6429</v>
      </c>
      <c r="C129" s="168" t="s">
        <v>355</v>
      </c>
      <c r="D129" s="303"/>
      <c r="E129" s="303"/>
      <c r="F129" s="303"/>
      <c r="G129" s="78">
        <f t="shared" si="12"/>
        <v>0</v>
      </c>
      <c r="H129" s="239">
        <f t="shared" si="13"/>
      </c>
      <c r="I129" s="151"/>
    </row>
    <row r="130" spans="1:9" ht="12.75">
      <c r="A130" s="51"/>
      <c r="B130" s="167">
        <v>6439</v>
      </c>
      <c r="C130" s="168" t="s">
        <v>67</v>
      </c>
      <c r="D130" s="303"/>
      <c r="E130" s="303"/>
      <c r="F130" s="303"/>
      <c r="G130" s="78">
        <f t="shared" si="12"/>
        <v>0</v>
      </c>
      <c r="H130" s="239">
        <f t="shared" si="13"/>
      </c>
      <c r="I130" s="151"/>
    </row>
    <row r="131" spans="1:9" ht="25.5">
      <c r="A131" s="51"/>
      <c r="B131" s="167" t="s">
        <v>80</v>
      </c>
      <c r="C131" s="168" t="s">
        <v>68</v>
      </c>
      <c r="D131" s="303"/>
      <c r="E131" s="303"/>
      <c r="F131" s="303"/>
      <c r="G131" s="78">
        <f t="shared" si="12"/>
        <v>0</v>
      </c>
      <c r="H131" s="239">
        <f t="shared" si="13"/>
      </c>
      <c r="I131" s="151"/>
    </row>
    <row r="132" spans="1:9" ht="12.75">
      <c r="A132" s="51"/>
      <c r="B132" s="167">
        <v>6489</v>
      </c>
      <c r="C132" s="168" t="s">
        <v>69</v>
      </c>
      <c r="D132" s="303"/>
      <c r="E132" s="303"/>
      <c r="F132" s="303"/>
      <c r="G132" s="78">
        <f t="shared" si="12"/>
        <v>0</v>
      </c>
      <c r="H132" s="239">
        <f t="shared" si="13"/>
      </c>
      <c r="I132" s="151"/>
    </row>
    <row r="133" spans="1:9" ht="12.75">
      <c r="A133" s="51"/>
      <c r="B133" s="167">
        <v>6611</v>
      </c>
      <c r="C133" s="168" t="s">
        <v>70</v>
      </c>
      <c r="D133" s="303"/>
      <c r="E133" s="303"/>
      <c r="F133" s="303"/>
      <c r="G133" s="78">
        <f t="shared" si="12"/>
        <v>0</v>
      </c>
      <c r="H133" s="239">
        <f t="shared" si="13"/>
      </c>
      <c r="I133" s="151"/>
    </row>
    <row r="134" spans="1:9" ht="13.5" thickBot="1">
      <c r="A134" s="51"/>
      <c r="B134" s="167"/>
      <c r="C134" s="170"/>
      <c r="D134" s="171"/>
      <c r="E134" s="171"/>
      <c r="F134" s="171"/>
      <c r="G134" s="171"/>
      <c r="H134" s="455"/>
      <c r="I134" s="151"/>
    </row>
    <row r="135" spans="1:9" ht="14.25" thickBot="1" thickTop="1">
      <c r="A135" s="51"/>
      <c r="B135" s="164"/>
      <c r="C135" s="411" t="s">
        <v>23</v>
      </c>
      <c r="D135" s="338">
        <f>SUM(D119:D133)</f>
        <v>0</v>
      </c>
      <c r="E135" s="338">
        <f>SUM(E119:E133)</f>
        <v>0</v>
      </c>
      <c r="F135" s="338">
        <f>SUM(F119:F133)</f>
        <v>0</v>
      </c>
      <c r="G135" s="338">
        <f>E135+F135</f>
        <v>0</v>
      </c>
      <c r="H135" s="449">
        <f>IF(D135=0,"",G135/D135)</f>
      </c>
      <c r="I135" s="151"/>
    </row>
    <row r="136" spans="1:9" ht="13.5" thickTop="1">
      <c r="A136" s="51"/>
      <c r="B136" s="164"/>
      <c r="C136" s="159"/>
      <c r="D136" s="165"/>
      <c r="E136" s="165"/>
      <c r="F136" s="165"/>
      <c r="G136" s="165"/>
      <c r="H136" s="165"/>
      <c r="I136" s="53"/>
    </row>
    <row r="137" spans="1:9" ht="12.75">
      <c r="A137" s="51"/>
      <c r="B137" s="164"/>
      <c r="C137" s="159"/>
      <c r="D137" s="552" t="s">
        <v>143</v>
      </c>
      <c r="E137" s="552"/>
      <c r="F137" s="552"/>
      <c r="G137" s="552"/>
      <c r="H137" s="552"/>
      <c r="I137" s="53"/>
    </row>
    <row r="138" spans="1:9" ht="38.25">
      <c r="A138" s="51"/>
      <c r="B138" s="153"/>
      <c r="C138" s="172" t="s">
        <v>264</v>
      </c>
      <c r="D138" s="63" t="s">
        <v>348</v>
      </c>
      <c r="E138" s="63" t="s">
        <v>350</v>
      </c>
      <c r="F138" s="63" t="s">
        <v>209</v>
      </c>
      <c r="G138" s="63" t="s">
        <v>349</v>
      </c>
      <c r="H138" s="63" t="s">
        <v>137</v>
      </c>
      <c r="I138" s="53"/>
    </row>
    <row r="139" spans="1:9" ht="12.75">
      <c r="A139" s="51"/>
      <c r="B139" s="153"/>
      <c r="C139" s="163"/>
      <c r="D139" s="70" t="s">
        <v>138</v>
      </c>
      <c r="E139" s="70" t="s">
        <v>139</v>
      </c>
      <c r="F139" s="70" t="s">
        <v>140</v>
      </c>
      <c r="G139" s="71" t="s">
        <v>141</v>
      </c>
      <c r="H139" s="70" t="s">
        <v>142</v>
      </c>
      <c r="I139" s="53"/>
    </row>
    <row r="140" spans="1:9" ht="12.75">
      <c r="A140" s="51"/>
      <c r="B140" s="169">
        <v>76</v>
      </c>
      <c r="C140" s="168" t="s">
        <v>71</v>
      </c>
      <c r="D140" s="303"/>
      <c r="E140" s="303"/>
      <c r="F140" s="303"/>
      <c r="G140" s="78">
        <f>E140+F140</f>
        <v>0</v>
      </c>
      <c r="H140" s="239">
        <f>IF(D140=0,"",G140/D140)</f>
      </c>
      <c r="I140" s="151"/>
    </row>
    <row r="141" spans="1:9" ht="12.75">
      <c r="A141" s="51"/>
      <c r="B141" s="169"/>
      <c r="C141" s="170"/>
      <c r="D141" s="171"/>
      <c r="E141" s="171"/>
      <c r="F141" s="171"/>
      <c r="G141" s="171"/>
      <c r="H141" s="455"/>
      <c r="I141" s="151"/>
    </row>
    <row r="142" spans="1:9" ht="12.75">
      <c r="A142" s="51"/>
      <c r="B142" s="173" t="s">
        <v>72</v>
      </c>
      <c r="C142" s="174"/>
      <c r="D142" s="175"/>
      <c r="E142" s="175"/>
      <c r="F142" s="175"/>
      <c r="G142" s="175"/>
      <c r="H142" s="456"/>
      <c r="I142" s="151"/>
    </row>
    <row r="143" spans="1:9" ht="12.75">
      <c r="A143" s="51"/>
      <c r="B143" s="176">
        <v>771</v>
      </c>
      <c r="C143" s="177" t="s">
        <v>73</v>
      </c>
      <c r="D143" s="303"/>
      <c r="E143" s="303"/>
      <c r="F143" s="303"/>
      <c r="G143" s="78">
        <f>E143+F143</f>
        <v>0</v>
      </c>
      <c r="H143" s="457">
        <f>IF(D143=0,"",G143/D143)</f>
      </c>
      <c r="I143" s="151"/>
    </row>
    <row r="144" spans="1:9" ht="12.75">
      <c r="A144" s="51"/>
      <c r="B144" s="176">
        <v>775</v>
      </c>
      <c r="C144" s="177" t="s">
        <v>74</v>
      </c>
      <c r="D144" s="303"/>
      <c r="E144" s="303"/>
      <c r="F144" s="303"/>
      <c r="G144" s="78">
        <f>E144+F144</f>
        <v>0</v>
      </c>
      <c r="H144" s="457">
        <f>IF(D144=0,"",G144/D144)</f>
      </c>
      <c r="I144" s="151"/>
    </row>
    <row r="145" spans="1:9" ht="12.75">
      <c r="A145" s="51"/>
      <c r="B145" s="176" t="s">
        <v>271</v>
      </c>
      <c r="C145" s="177" t="s">
        <v>198</v>
      </c>
      <c r="D145" s="303"/>
      <c r="E145" s="303"/>
      <c r="F145" s="303"/>
      <c r="G145" s="78">
        <f>E145+F145</f>
        <v>0</v>
      </c>
      <c r="H145" s="457">
        <f>IF(D145=0,"",G145/D145)</f>
      </c>
      <c r="I145" s="151"/>
    </row>
    <row r="146" spans="1:9" ht="12.75">
      <c r="A146" s="51"/>
      <c r="B146" s="176">
        <v>778</v>
      </c>
      <c r="C146" s="177" t="s">
        <v>75</v>
      </c>
      <c r="D146" s="303"/>
      <c r="E146" s="303"/>
      <c r="F146" s="303"/>
      <c r="G146" s="78">
        <f>E146+F146</f>
        <v>0</v>
      </c>
      <c r="H146" s="457">
        <f>IF(D146=0,"",G146/D146)</f>
      </c>
      <c r="I146" s="151"/>
    </row>
    <row r="147" spans="1:9" ht="12.75">
      <c r="A147" s="51"/>
      <c r="B147" s="178"/>
      <c r="C147" s="179"/>
      <c r="D147" s="180"/>
      <c r="E147" s="180"/>
      <c r="F147" s="180"/>
      <c r="G147" s="180"/>
      <c r="H147" s="458"/>
      <c r="I147" s="151"/>
    </row>
    <row r="148" spans="1:9" ht="12.75">
      <c r="A148" s="51"/>
      <c r="B148" s="173" t="s">
        <v>76</v>
      </c>
      <c r="C148" s="181"/>
      <c r="D148" s="175"/>
      <c r="E148" s="175"/>
      <c r="F148" s="175"/>
      <c r="G148" s="175"/>
      <c r="H148" s="456"/>
      <c r="I148" s="151"/>
    </row>
    <row r="149" spans="1:9" ht="12.75">
      <c r="A149" s="51"/>
      <c r="B149" s="176">
        <v>7811</v>
      </c>
      <c r="C149" s="139" t="s">
        <v>123</v>
      </c>
      <c r="D149" s="303"/>
      <c r="E149" s="303"/>
      <c r="F149" s="303"/>
      <c r="G149" s="78">
        <f aca="true" t="shared" si="14" ref="G149:G156">E149+F149</f>
        <v>0</v>
      </c>
      <c r="H149" s="457">
        <f aca="true" t="shared" si="15" ref="H149:H164">IF(D149=0,"",G149/D149)</f>
      </c>
      <c r="I149" s="151"/>
    </row>
    <row r="150" spans="1:9" ht="12.75">
      <c r="A150" s="51"/>
      <c r="B150" s="176">
        <v>7815</v>
      </c>
      <c r="C150" s="139" t="s">
        <v>122</v>
      </c>
      <c r="D150" s="303"/>
      <c r="E150" s="303"/>
      <c r="F150" s="303"/>
      <c r="G150" s="78">
        <f t="shared" si="14"/>
        <v>0</v>
      </c>
      <c r="H150" s="457">
        <f t="shared" si="15"/>
      </c>
      <c r="I150" s="151"/>
    </row>
    <row r="151" spans="1:9" ht="12.75">
      <c r="A151" s="51"/>
      <c r="B151" s="176">
        <v>7816</v>
      </c>
      <c r="C151" s="139" t="s">
        <v>121</v>
      </c>
      <c r="D151" s="303"/>
      <c r="E151" s="303"/>
      <c r="F151" s="303"/>
      <c r="G151" s="78">
        <f t="shared" si="14"/>
        <v>0</v>
      </c>
      <c r="H151" s="457">
        <f t="shared" si="15"/>
      </c>
      <c r="I151" s="151"/>
    </row>
    <row r="152" spans="1:9" ht="12.75">
      <c r="A152" s="51"/>
      <c r="B152" s="176">
        <v>7817</v>
      </c>
      <c r="C152" s="139" t="s">
        <v>120</v>
      </c>
      <c r="D152" s="303"/>
      <c r="E152" s="303"/>
      <c r="F152" s="303"/>
      <c r="G152" s="78">
        <f t="shared" si="14"/>
        <v>0</v>
      </c>
      <c r="H152" s="457">
        <f t="shared" si="15"/>
      </c>
      <c r="I152" s="151"/>
    </row>
    <row r="153" spans="1:9" ht="12.75">
      <c r="A153" s="51"/>
      <c r="B153" s="176">
        <v>786</v>
      </c>
      <c r="C153" s="139" t="s">
        <v>77</v>
      </c>
      <c r="D153" s="303"/>
      <c r="E153" s="303"/>
      <c r="F153" s="303"/>
      <c r="G153" s="78">
        <f t="shared" si="14"/>
        <v>0</v>
      </c>
      <c r="H153" s="457">
        <f t="shared" si="15"/>
      </c>
      <c r="I153" s="151"/>
    </row>
    <row r="154" spans="1:9" ht="12.75">
      <c r="A154" s="51"/>
      <c r="B154" s="176">
        <v>787</v>
      </c>
      <c r="C154" s="139" t="s">
        <v>78</v>
      </c>
      <c r="D154" s="303"/>
      <c r="E154" s="303"/>
      <c r="F154" s="303"/>
      <c r="G154" s="78">
        <f t="shared" si="14"/>
        <v>0</v>
      </c>
      <c r="H154" s="457">
        <f t="shared" si="15"/>
      </c>
      <c r="I154" s="151"/>
    </row>
    <row r="155" spans="1:9" ht="12.75">
      <c r="A155" s="51"/>
      <c r="B155" s="176">
        <v>789</v>
      </c>
      <c r="C155" s="139" t="s">
        <v>197</v>
      </c>
      <c r="D155" s="303"/>
      <c r="E155" s="303"/>
      <c r="F155" s="303"/>
      <c r="G155" s="78">
        <f t="shared" si="14"/>
        <v>0</v>
      </c>
      <c r="H155" s="459">
        <f t="shared" si="15"/>
      </c>
      <c r="I155" s="151"/>
    </row>
    <row r="156" spans="1:9" ht="12.75">
      <c r="A156" s="51"/>
      <c r="B156" s="176">
        <v>79</v>
      </c>
      <c r="C156" s="177" t="s">
        <v>79</v>
      </c>
      <c r="D156" s="303"/>
      <c r="E156" s="303"/>
      <c r="F156" s="303"/>
      <c r="G156" s="78">
        <f t="shared" si="14"/>
        <v>0</v>
      </c>
      <c r="H156" s="460">
        <f t="shared" si="15"/>
      </c>
      <c r="I156" s="151"/>
    </row>
    <row r="157" spans="1:9" ht="13.5" thickBot="1">
      <c r="A157" s="51"/>
      <c r="B157" s="178"/>
      <c r="C157" s="179"/>
      <c r="D157" s="179"/>
      <c r="E157" s="179"/>
      <c r="F157" s="179"/>
      <c r="G157" s="179"/>
      <c r="H157" s="461"/>
      <c r="I157" s="151"/>
    </row>
    <row r="158" spans="1:9" ht="14.25" thickBot="1" thickTop="1">
      <c r="A158" s="51"/>
      <c r="B158" s="182"/>
      <c r="C158" s="337" t="s">
        <v>49</v>
      </c>
      <c r="D158" s="338">
        <f>SUM(D140,D143:D146,D149:D154,D155:D156)</f>
        <v>0</v>
      </c>
      <c r="E158" s="338">
        <f>SUM(E140,E143:E146,E149:E154,E155:E156)</f>
        <v>0</v>
      </c>
      <c r="F158" s="338">
        <f>SUM(F140,F143:F146,F149:F154,F155:F156)</f>
        <v>0</v>
      </c>
      <c r="G158" s="338">
        <f>E158+F158</f>
        <v>0</v>
      </c>
      <c r="H158" s="447">
        <f t="shared" si="15"/>
      </c>
      <c r="I158" s="151"/>
    </row>
    <row r="159" spans="1:9" ht="14.25" thickBot="1" thickTop="1">
      <c r="A159" s="51"/>
      <c r="B159" s="178"/>
      <c r="C159" s="183"/>
      <c r="D159" s="179"/>
      <c r="E159" s="179"/>
      <c r="F159" s="179"/>
      <c r="G159" s="179"/>
      <c r="H159" s="462"/>
      <c r="I159" s="151"/>
    </row>
    <row r="160" spans="1:9" s="186" customFormat="1" ht="14.25" thickBot="1" thickTop="1">
      <c r="A160" s="184"/>
      <c r="B160" s="178"/>
      <c r="C160" s="337" t="s">
        <v>110</v>
      </c>
      <c r="D160" s="338">
        <f>D114+D135+D158</f>
        <v>0</v>
      </c>
      <c r="E160" s="338">
        <f>E114+E135+E158</f>
        <v>0</v>
      </c>
      <c r="F160" s="338">
        <f>F114+F135+F158</f>
        <v>0</v>
      </c>
      <c r="G160" s="338">
        <f>E160+F160</f>
        <v>0</v>
      </c>
      <c r="H160" s="447">
        <f t="shared" si="15"/>
      </c>
      <c r="I160" s="185"/>
    </row>
    <row r="161" spans="1:9" ht="14.25" thickBot="1" thickTop="1">
      <c r="A161" s="51"/>
      <c r="B161" s="176"/>
      <c r="C161" s="179"/>
      <c r="D161" s="179"/>
      <c r="E161" s="179"/>
      <c r="F161" s="179"/>
      <c r="G161" s="179"/>
      <c r="H161" s="462"/>
      <c r="I161" s="151"/>
    </row>
    <row r="162" spans="1:9" ht="14.25" thickBot="1" thickTop="1">
      <c r="A162" s="51"/>
      <c r="B162" s="152"/>
      <c r="C162" s="339" t="s">
        <v>82</v>
      </c>
      <c r="D162" s="340">
        <f>IF(D160&gt;D92,0,-D160+D92)</f>
        <v>0</v>
      </c>
      <c r="E162" s="340">
        <f>IF(E160&gt;E92,0,-E160+E92)</f>
        <v>0</v>
      </c>
      <c r="F162" s="340">
        <f>IF(F160&gt;F92,0,-F160+F92)</f>
        <v>0</v>
      </c>
      <c r="G162" s="338">
        <f>IF(G160&gt;G92,0,-G160+G92)</f>
        <v>0</v>
      </c>
      <c r="H162" s="447">
        <f t="shared" si="15"/>
      </c>
      <c r="I162" s="151"/>
    </row>
    <row r="163" spans="1:9" ht="14.25" thickBot="1" thickTop="1">
      <c r="A163" s="51"/>
      <c r="B163" s="152"/>
      <c r="C163" s="179"/>
      <c r="D163" s="179"/>
      <c r="E163" s="179"/>
      <c r="F163" s="179"/>
      <c r="G163" s="179"/>
      <c r="H163" s="462"/>
      <c r="I163" s="151"/>
    </row>
    <row r="164" spans="1:9" ht="27" thickBot="1" thickTop="1">
      <c r="A164" s="51"/>
      <c r="B164" s="152"/>
      <c r="C164" s="339" t="s">
        <v>119</v>
      </c>
      <c r="D164" s="338">
        <f>D160+D162</f>
        <v>0</v>
      </c>
      <c r="E164" s="338">
        <f>E160+E162</f>
        <v>0</v>
      </c>
      <c r="F164" s="338">
        <f>F160+F162</f>
        <v>0</v>
      </c>
      <c r="G164" s="338">
        <f>G160+G162</f>
        <v>0</v>
      </c>
      <c r="H164" s="447">
        <f t="shared" si="15"/>
      </c>
      <c r="I164" s="151"/>
    </row>
    <row r="165" spans="1:9" ht="14.25" thickBot="1" thickTop="1">
      <c r="A165" s="51"/>
      <c r="B165" s="52"/>
      <c r="C165" s="52"/>
      <c r="D165" s="52"/>
      <c r="E165" s="52"/>
      <c r="F165" s="52"/>
      <c r="G165" s="52"/>
      <c r="H165" s="465"/>
      <c r="I165" s="151"/>
    </row>
    <row r="166" spans="1:9" ht="13.5" thickTop="1">
      <c r="A166" s="51"/>
      <c r="B166" s="152"/>
      <c r="C166" s="341" t="s">
        <v>227</v>
      </c>
      <c r="D166" s="335"/>
      <c r="E166" s="335"/>
      <c r="F166" s="335"/>
      <c r="G166" s="336">
        <f>E166+F166</f>
        <v>0</v>
      </c>
      <c r="H166" s="463">
        <f>IF(D166=0,"",G166/D166)</f>
      </c>
      <c r="I166" s="151"/>
    </row>
    <row r="167" spans="1:9" ht="13.5" thickBot="1">
      <c r="A167" s="51"/>
      <c r="B167" s="152"/>
      <c r="C167" s="342" t="s">
        <v>228</v>
      </c>
      <c r="D167" s="333"/>
      <c r="E167" s="333"/>
      <c r="F167" s="333"/>
      <c r="G167" s="334">
        <f>E167+F167</f>
        <v>0</v>
      </c>
      <c r="H167" s="464">
        <f>IF(D167=0,"",G167/D167)</f>
      </c>
      <c r="I167" s="151"/>
    </row>
    <row r="168" spans="1:9" ht="14.25" thickBot="1" thickTop="1">
      <c r="A168" s="187"/>
      <c r="B168" s="188"/>
      <c r="C168" s="189"/>
      <c r="D168" s="190"/>
      <c r="E168" s="190"/>
      <c r="F168" s="190"/>
      <c r="G168" s="190"/>
      <c r="H168" s="190"/>
      <c r="I168" s="191"/>
    </row>
  </sheetData>
  <sheetProtection password="EAD6" sheet="1" objects="1" scenarios="1"/>
  <mergeCells count="14">
    <mergeCell ref="B2:C2"/>
    <mergeCell ref="D2:F2"/>
    <mergeCell ref="B3:C3"/>
    <mergeCell ref="D3:F3"/>
    <mergeCell ref="B6:H6"/>
    <mergeCell ref="D8:H8"/>
    <mergeCell ref="B4:C4"/>
    <mergeCell ref="D4:F4"/>
    <mergeCell ref="D32:H32"/>
    <mergeCell ref="D49:H49"/>
    <mergeCell ref="B98:H98"/>
    <mergeCell ref="D100:H100"/>
    <mergeCell ref="D116:H116"/>
    <mergeCell ref="D137:H137"/>
  </mergeCells>
  <dataValidations count="1">
    <dataValidation type="decimal" allowBlank="1" showInputMessage="1" showErrorMessage="1" error="Veuillez saisir un nombre." sqref="D11:H31 D35:H47 D52:H96 D103:H114 D119:H135 D140:H167">
      <formula1>-100000000000000000000000000</formula1>
      <formula2>1E+26</formula2>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1"/>
  <headerFooter>
    <oddFooter>&amp;R&amp;"Arial,Normal"&amp;8&amp;F&amp;A</oddFooter>
  </headerFooter>
  <rowBreaks count="3" manualBreakCount="3">
    <brk id="48" max="255" man="1"/>
    <brk id="97" max="255" man="1"/>
    <brk id="136" max="255" man="1"/>
  </rowBreaks>
</worksheet>
</file>

<file path=xl/worksheets/sheet11.xml><?xml version="1.0" encoding="utf-8"?>
<worksheet xmlns="http://schemas.openxmlformats.org/spreadsheetml/2006/main" xmlns:r="http://schemas.openxmlformats.org/officeDocument/2006/relationships">
  <sheetPr codeName="Feuil5">
    <pageSetUpPr fitToPage="1"/>
  </sheetPr>
  <dimension ref="A1:J36"/>
  <sheetViews>
    <sheetView showGridLines="0" zoomScalePageLayoutView="0" workbookViewId="0" topLeftCell="A1">
      <selection activeCell="A1" sqref="A1"/>
    </sheetView>
  </sheetViews>
  <sheetFormatPr defaultColWidth="11.421875" defaultRowHeight="15"/>
  <cols>
    <col min="1" max="1" width="2.7109375" style="1" customWidth="1"/>
    <col min="2" max="2" width="44.140625" style="1" bestFit="1" customWidth="1"/>
    <col min="3" max="4" width="15.7109375" style="1" customWidth="1"/>
    <col min="5" max="5" width="11.421875" style="1" customWidth="1"/>
    <col min="6" max="7" width="15.7109375" style="1" customWidth="1"/>
    <col min="8" max="8" width="11.421875" style="1" customWidth="1"/>
    <col min="9" max="9" width="44.140625" style="1" bestFit="1" customWidth="1"/>
    <col min="10" max="10" width="2.7109375" style="1" customWidth="1"/>
    <col min="11" max="16384" width="11.421875" style="1" customWidth="1"/>
  </cols>
  <sheetData>
    <row r="1" spans="1:10" ht="12.75">
      <c r="A1" s="265"/>
      <c r="B1" s="266"/>
      <c r="C1" s="266"/>
      <c r="D1" s="266"/>
      <c r="E1" s="266"/>
      <c r="F1" s="266"/>
      <c r="G1" s="266"/>
      <c r="H1" s="266"/>
      <c r="I1" s="266"/>
      <c r="J1" s="267"/>
    </row>
    <row r="2" spans="1:10" ht="38.25" customHeight="1">
      <c r="A2" s="268"/>
      <c r="B2" s="548" t="s">
        <v>116</v>
      </c>
      <c r="C2" s="548"/>
      <c r="D2" s="548"/>
      <c r="E2" s="548"/>
      <c r="F2" s="548"/>
      <c r="G2" s="548"/>
      <c r="H2" s="548"/>
      <c r="I2" s="548"/>
      <c r="J2" s="269"/>
    </row>
    <row r="3" spans="1:10" ht="12.75">
      <c r="A3" s="412"/>
      <c r="B3" s="270"/>
      <c r="C3" s="270"/>
      <c r="D3" s="270"/>
      <c r="E3" s="270"/>
      <c r="F3" s="270"/>
      <c r="G3" s="270"/>
      <c r="H3" s="270"/>
      <c r="I3" s="270"/>
      <c r="J3" s="269"/>
    </row>
    <row r="4" spans="1:10" ht="12.75">
      <c r="A4" s="268"/>
      <c r="B4" s="554" t="s">
        <v>132</v>
      </c>
      <c r="C4" s="555"/>
      <c r="D4" s="554"/>
      <c r="E4" s="554"/>
      <c r="F4" s="554"/>
      <c r="G4" s="554"/>
      <c r="H4" s="554"/>
      <c r="I4" s="554"/>
      <c r="J4" s="269"/>
    </row>
    <row r="5" spans="1:10" ht="12.75">
      <c r="A5" s="268"/>
      <c r="B5" s="378"/>
      <c r="C5" s="379"/>
      <c r="D5" s="378"/>
      <c r="E5" s="378"/>
      <c r="F5" s="378"/>
      <c r="G5" s="378"/>
      <c r="H5" s="378"/>
      <c r="I5" s="378"/>
      <c r="J5" s="269"/>
    </row>
    <row r="6" spans="1:10" ht="12.75">
      <c r="A6" s="268"/>
      <c r="B6" s="413" t="s">
        <v>166</v>
      </c>
      <c r="C6" s="560">
        <f>+CRPP!$D$3</f>
        <v>0</v>
      </c>
      <c r="D6" s="560"/>
      <c r="E6" s="560"/>
      <c r="F6" s="378"/>
      <c r="G6" s="378"/>
      <c r="H6" s="378"/>
      <c r="I6" s="378"/>
      <c r="J6" s="269"/>
    </row>
    <row r="7" spans="1:10" ht="12.75">
      <c r="A7" s="268"/>
      <c r="B7" s="413" t="s">
        <v>167</v>
      </c>
      <c r="C7" s="560">
        <f>+CRPP!$D$2</f>
        <v>0</v>
      </c>
      <c r="D7" s="560"/>
      <c r="E7" s="560"/>
      <c r="F7" s="378"/>
      <c r="G7" s="378"/>
      <c r="H7" s="378"/>
      <c r="I7" s="378"/>
      <c r="J7" s="269"/>
    </row>
    <row r="8" spans="1:10" ht="13.5" thickBot="1">
      <c r="A8" s="268"/>
      <c r="B8" s="378"/>
      <c r="C8" s="379"/>
      <c r="D8" s="378"/>
      <c r="E8" s="378"/>
      <c r="F8" s="378"/>
      <c r="G8" s="378"/>
      <c r="H8" s="378"/>
      <c r="I8" s="378"/>
      <c r="J8" s="269"/>
    </row>
    <row r="9" spans="1:10" ht="12.75">
      <c r="A9" s="268"/>
      <c r="B9" s="378"/>
      <c r="C9" s="556" t="s">
        <v>356</v>
      </c>
      <c r="D9" s="557"/>
      <c r="E9" s="558"/>
      <c r="F9" s="559" t="s">
        <v>357</v>
      </c>
      <c r="G9" s="557"/>
      <c r="H9" s="558"/>
      <c r="I9" s="270"/>
      <c r="J9" s="269"/>
    </row>
    <row r="10" spans="1:10" s="2" customFormat="1" ht="51.75" thickBot="1">
      <c r="A10" s="271"/>
      <c r="B10" s="469"/>
      <c r="C10" s="470" t="s">
        <v>348</v>
      </c>
      <c r="D10" s="471" t="s">
        <v>144</v>
      </c>
      <c r="E10" s="472" t="s">
        <v>137</v>
      </c>
      <c r="F10" s="470" t="s">
        <v>348</v>
      </c>
      <c r="G10" s="471" t="s">
        <v>144</v>
      </c>
      <c r="H10" s="472" t="s">
        <v>137</v>
      </c>
      <c r="I10" s="473"/>
      <c r="J10" s="272"/>
    </row>
    <row r="11" spans="1:10" s="39" customFormat="1" ht="12.75">
      <c r="A11" s="36"/>
      <c r="B11" s="344" t="s">
        <v>204</v>
      </c>
      <c r="C11" s="349">
        <f>CRPP!$D$29</f>
        <v>0</v>
      </c>
      <c r="D11" s="350">
        <f>CRPP!$G$29</f>
        <v>0</v>
      </c>
      <c r="E11" s="420">
        <f aca="true" t="shared" si="0" ref="E11:E16">IF(C11=0,0,D11/C11)</f>
        <v>0</v>
      </c>
      <c r="F11" s="349">
        <f>CRPP!$D$113</f>
        <v>0</v>
      </c>
      <c r="G11" s="350">
        <f>CRPP!$G$113</f>
        <v>0</v>
      </c>
      <c r="H11" s="420">
        <f aca="true" t="shared" si="1" ref="H11:H16">IF(F11=0,0,G11/F11)</f>
        <v>0</v>
      </c>
      <c r="I11" s="345" t="s">
        <v>203</v>
      </c>
      <c r="J11" s="38"/>
    </row>
    <row r="12" spans="1:10" s="27" customFormat="1" ht="12.75">
      <c r="A12" s="29"/>
      <c r="B12" s="346" t="s">
        <v>205</v>
      </c>
      <c r="C12" s="351">
        <f>CRPP!$D$46</f>
        <v>0</v>
      </c>
      <c r="D12" s="352">
        <f>CRPP!$G$46</f>
        <v>0</v>
      </c>
      <c r="E12" s="421">
        <f t="shared" si="0"/>
        <v>0</v>
      </c>
      <c r="F12" s="351">
        <f>CRPP!$D$134</f>
        <v>0</v>
      </c>
      <c r="G12" s="352">
        <f>CRPP!$G$134</f>
        <v>0</v>
      </c>
      <c r="H12" s="421">
        <f t="shared" si="1"/>
        <v>0</v>
      </c>
      <c r="I12" s="347" t="s">
        <v>202</v>
      </c>
      <c r="J12" s="30"/>
    </row>
    <row r="13" spans="1:10" s="27" customFormat="1" ht="23.25" thickBot="1">
      <c r="A13" s="29"/>
      <c r="B13" s="346" t="s">
        <v>206</v>
      </c>
      <c r="C13" s="353">
        <f>CRPP!$D$89</f>
        <v>0</v>
      </c>
      <c r="D13" s="354">
        <f>CRPP!$G$89</f>
        <v>0</v>
      </c>
      <c r="E13" s="422">
        <f t="shared" si="0"/>
        <v>0</v>
      </c>
      <c r="F13" s="353">
        <f>CRPP!$D$157</f>
        <v>0</v>
      </c>
      <c r="G13" s="354">
        <f>CRPP!$G$157</f>
        <v>0</v>
      </c>
      <c r="H13" s="422">
        <f t="shared" si="1"/>
        <v>0</v>
      </c>
      <c r="I13" s="348" t="s">
        <v>207</v>
      </c>
      <c r="J13" s="30"/>
    </row>
    <row r="14" spans="1:10" ht="13.5" thickBot="1">
      <c r="A14" s="268"/>
      <c r="B14" s="275" t="s">
        <v>109</v>
      </c>
      <c r="C14" s="276">
        <f>CRPP!$D$91</f>
        <v>0</v>
      </c>
      <c r="D14" s="277">
        <f>CRPP!$G$91</f>
        <v>0</v>
      </c>
      <c r="E14" s="423">
        <f t="shared" si="0"/>
        <v>0</v>
      </c>
      <c r="F14" s="278">
        <f>CRPP!$D$159</f>
        <v>0</v>
      </c>
      <c r="G14" s="277">
        <f>CRPP!$G$159</f>
        <v>0</v>
      </c>
      <c r="H14" s="426">
        <f t="shared" si="1"/>
        <v>0</v>
      </c>
      <c r="I14" s="279" t="s">
        <v>110</v>
      </c>
      <c r="J14" s="269"/>
    </row>
    <row r="15" spans="1:10" s="15" customFormat="1" ht="12.75">
      <c r="A15" s="273"/>
      <c r="B15" s="280" t="s">
        <v>124</v>
      </c>
      <c r="C15" s="281">
        <f>CRPP!$D$93</f>
        <v>0</v>
      </c>
      <c r="D15" s="282">
        <f>CRPP!$G$93</f>
        <v>0</v>
      </c>
      <c r="E15" s="424">
        <f t="shared" si="0"/>
        <v>0</v>
      </c>
      <c r="F15" s="283">
        <f>CRPP!$D$161</f>
        <v>0</v>
      </c>
      <c r="G15" s="282">
        <f>CRPP!$G$161</f>
        <v>0</v>
      </c>
      <c r="H15" s="427">
        <f t="shared" si="1"/>
        <v>0</v>
      </c>
      <c r="I15" s="284" t="s">
        <v>125</v>
      </c>
      <c r="J15" s="274"/>
    </row>
    <row r="16" spans="1:10" s="2" customFormat="1" ht="13.5" thickBot="1">
      <c r="A16" s="271"/>
      <c r="B16" s="285" t="s">
        <v>111</v>
      </c>
      <c r="C16" s="286">
        <f>CRPP!$D$95</f>
        <v>0</v>
      </c>
      <c r="D16" s="287">
        <f>CRPP!$G$95</f>
        <v>0</v>
      </c>
      <c r="E16" s="425">
        <f t="shared" si="0"/>
        <v>0</v>
      </c>
      <c r="F16" s="288">
        <f>CRPP!$D$163</f>
        <v>0</v>
      </c>
      <c r="G16" s="287">
        <f>CRPP!$G$163</f>
        <v>0</v>
      </c>
      <c r="H16" s="428">
        <f t="shared" si="1"/>
        <v>0</v>
      </c>
      <c r="I16" s="289" t="s">
        <v>111</v>
      </c>
      <c r="J16" s="272"/>
    </row>
    <row r="17" spans="1:10" ht="12.75">
      <c r="A17" s="268"/>
      <c r="B17" s="290"/>
      <c r="C17" s="290"/>
      <c r="D17" s="290"/>
      <c r="E17" s="290"/>
      <c r="F17" s="290"/>
      <c r="G17" s="290"/>
      <c r="H17" s="290"/>
      <c r="I17" s="290"/>
      <c r="J17" s="269"/>
    </row>
    <row r="18" spans="1:10" ht="12.75">
      <c r="A18" s="268"/>
      <c r="B18" s="291"/>
      <c r="C18" s="378"/>
      <c r="D18" s="378"/>
      <c r="E18" s="378"/>
      <c r="F18" s="378"/>
      <c r="G18" s="378"/>
      <c r="H18" s="378"/>
      <c r="I18" s="270"/>
      <c r="J18" s="269"/>
    </row>
    <row r="19" spans="1:10" ht="12.75">
      <c r="A19" s="268"/>
      <c r="B19" s="554" t="s">
        <v>133</v>
      </c>
      <c r="C19" s="554"/>
      <c r="D19" s="554"/>
      <c r="E19" s="554"/>
      <c r="F19" s="554"/>
      <c r="G19" s="554"/>
      <c r="H19" s="554"/>
      <c r="I19" s="554"/>
      <c r="J19" s="269"/>
    </row>
    <row r="20" spans="1:10" ht="12.75">
      <c r="A20" s="268"/>
      <c r="B20" s="378"/>
      <c r="C20" s="378"/>
      <c r="D20" s="378"/>
      <c r="E20" s="378"/>
      <c r="F20" s="378"/>
      <c r="G20" s="378"/>
      <c r="H20" s="378"/>
      <c r="I20" s="378"/>
      <c r="J20" s="269"/>
    </row>
    <row r="21" spans="1:10" ht="12.75">
      <c r="A21" s="268"/>
      <c r="B21" s="378"/>
      <c r="C21" s="378"/>
      <c r="D21" s="378"/>
      <c r="E21" s="378"/>
      <c r="F21" s="378"/>
      <c r="G21" s="378"/>
      <c r="H21" s="378"/>
      <c r="I21" s="378"/>
      <c r="J21" s="269"/>
    </row>
    <row r="22" spans="1:10" ht="12.75">
      <c r="A22" s="268"/>
      <c r="B22" s="413" t="s">
        <v>166</v>
      </c>
      <c r="C22" s="560">
        <f>+CRPP!$D$3&amp;""</f>
      </c>
      <c r="D22" s="560"/>
      <c r="E22" s="560"/>
      <c r="F22" s="378"/>
      <c r="G22" s="378"/>
      <c r="H22" s="378"/>
      <c r="I22" s="378"/>
      <c r="J22" s="269"/>
    </row>
    <row r="23" spans="1:10" ht="12.75">
      <c r="A23" s="268"/>
      <c r="B23" s="413" t="s">
        <v>167</v>
      </c>
      <c r="C23" s="560">
        <f>+CRPP!$D$2&amp;""</f>
      </c>
      <c r="D23" s="560"/>
      <c r="E23" s="560"/>
      <c r="F23" s="378"/>
      <c r="G23" s="378"/>
      <c r="H23" s="378"/>
      <c r="I23" s="378"/>
      <c r="J23" s="269"/>
    </row>
    <row r="24" spans="1:10" ht="12.75" hidden="1">
      <c r="A24" s="268"/>
      <c r="B24" s="413" t="s">
        <v>241</v>
      </c>
      <c r="C24" s="560">
        <f>CRP_SF!$D$3&amp;""</f>
      </c>
      <c r="D24" s="560"/>
      <c r="E24" s="560"/>
      <c r="F24" s="378"/>
      <c r="G24" s="378"/>
      <c r="H24" s="378"/>
      <c r="I24" s="378"/>
      <c r="J24" s="269"/>
    </row>
    <row r="25" spans="1:10" ht="12.75" hidden="1">
      <c r="A25" s="268"/>
      <c r="B25" s="413" t="s">
        <v>242</v>
      </c>
      <c r="C25" s="560">
        <f>CRP_SF!$D$2&amp;""</f>
      </c>
      <c r="D25" s="560"/>
      <c r="E25" s="560"/>
      <c r="F25" s="378"/>
      <c r="G25" s="378"/>
      <c r="H25" s="378"/>
      <c r="I25" s="378"/>
      <c r="J25" s="269"/>
    </row>
    <row r="26" spans="1:10" ht="12.75" hidden="1">
      <c r="A26" s="268"/>
      <c r="B26" s="413" t="s">
        <v>231</v>
      </c>
      <c r="C26" s="560">
        <f>CRP_SF!$D$4&amp;""</f>
      </c>
      <c r="D26" s="560"/>
      <c r="E26" s="560"/>
      <c r="F26" s="378"/>
      <c r="G26" s="378"/>
      <c r="H26" s="378"/>
      <c r="I26" s="378"/>
      <c r="J26" s="269"/>
    </row>
    <row r="27" spans="1:10" ht="13.5" thickBot="1">
      <c r="A27" s="268"/>
      <c r="B27" s="378"/>
      <c r="C27" s="378"/>
      <c r="D27" s="378"/>
      <c r="E27" s="378"/>
      <c r="F27" s="378"/>
      <c r="G27" s="378"/>
      <c r="H27" s="378"/>
      <c r="I27" s="378"/>
      <c r="J27" s="269"/>
    </row>
    <row r="28" spans="1:10" ht="12.75">
      <c r="A28" s="268"/>
      <c r="B28" s="290"/>
      <c r="C28" s="556" t="s">
        <v>356</v>
      </c>
      <c r="D28" s="557"/>
      <c r="E28" s="558"/>
      <c r="F28" s="559" t="s">
        <v>357</v>
      </c>
      <c r="G28" s="557"/>
      <c r="H28" s="558"/>
      <c r="I28" s="290"/>
      <c r="J28" s="269"/>
    </row>
    <row r="29" spans="1:10" ht="51.75" thickBot="1">
      <c r="A29" s="268"/>
      <c r="B29" s="469" t="s">
        <v>134</v>
      </c>
      <c r="C29" s="470" t="s">
        <v>348</v>
      </c>
      <c r="D29" s="471" t="s">
        <v>144</v>
      </c>
      <c r="E29" s="472" t="s">
        <v>137</v>
      </c>
      <c r="F29" s="470" t="s">
        <v>348</v>
      </c>
      <c r="G29" s="471" t="s">
        <v>144</v>
      </c>
      <c r="H29" s="472" t="s">
        <v>137</v>
      </c>
      <c r="I29" s="474"/>
      <c r="J29" s="269"/>
    </row>
    <row r="30" spans="1:10" ht="12.75">
      <c r="A30" s="268"/>
      <c r="B30" s="321" t="s">
        <v>204</v>
      </c>
      <c r="C30" s="349">
        <f>CRPP!$D$29+CRP_SF!$D$30</f>
        <v>0</v>
      </c>
      <c r="D30" s="350">
        <f>CRPP!$G$29+CRP_SF!$G$30</f>
        <v>0</v>
      </c>
      <c r="E30" s="420">
        <f aca="true" t="shared" si="2" ref="E30:E35">IF(C30=0,0,D30/C30)</f>
        <v>0</v>
      </c>
      <c r="F30" s="349">
        <f>CRPP!$D$113+CRP_SF!$D$114</f>
        <v>0</v>
      </c>
      <c r="G30" s="350">
        <f>CRPP!$G$113+CRP_SF!$G$114</f>
        <v>0</v>
      </c>
      <c r="H30" s="420">
        <f aca="true" t="shared" si="3" ref="H30:H35">IF(F30=0,0,G30/F30)</f>
        <v>0</v>
      </c>
      <c r="I30" s="322" t="s">
        <v>203</v>
      </c>
      <c r="J30" s="269"/>
    </row>
    <row r="31" spans="1:10" ht="12.75">
      <c r="A31" s="268"/>
      <c r="B31" s="323" t="s">
        <v>205</v>
      </c>
      <c r="C31" s="351">
        <f>CRPP!$D$46+CRP_SF!$D$47</f>
        <v>0</v>
      </c>
      <c r="D31" s="352">
        <f>CRPP!$G$46+CRP_SF!$G$47</f>
        <v>0</v>
      </c>
      <c r="E31" s="421">
        <f t="shared" si="2"/>
        <v>0</v>
      </c>
      <c r="F31" s="351">
        <f>CRPP!$D$134+CRP_SF!$D$135</f>
        <v>0</v>
      </c>
      <c r="G31" s="352">
        <f>CRPP!$G$134+CRP_SF!$G$135</f>
        <v>0</v>
      </c>
      <c r="H31" s="421">
        <f t="shared" si="3"/>
        <v>0</v>
      </c>
      <c r="I31" s="324" t="s">
        <v>202</v>
      </c>
      <c r="J31" s="269"/>
    </row>
    <row r="32" spans="1:10" ht="23.25" thickBot="1">
      <c r="A32" s="268"/>
      <c r="B32" s="323" t="s">
        <v>206</v>
      </c>
      <c r="C32" s="353">
        <f>CRPP!$D$89+CRP_SF!$D$90</f>
        <v>0</v>
      </c>
      <c r="D32" s="354">
        <f>CRPP!$G$89+CRP_SF!$G$90</f>
        <v>0</v>
      </c>
      <c r="E32" s="422">
        <f t="shared" si="2"/>
        <v>0</v>
      </c>
      <c r="F32" s="353">
        <f>CRPP!$D$157+CRP_SF!$D$158</f>
        <v>0</v>
      </c>
      <c r="G32" s="354">
        <f>CRPP!$G$157+CRP_SF!$G$158</f>
        <v>0</v>
      </c>
      <c r="H32" s="422">
        <f t="shared" si="3"/>
        <v>0</v>
      </c>
      <c r="I32" s="325" t="s">
        <v>207</v>
      </c>
      <c r="J32" s="269"/>
    </row>
    <row r="33" spans="1:10" ht="13.5" thickBot="1">
      <c r="A33" s="268"/>
      <c r="B33" s="292" t="s">
        <v>109</v>
      </c>
      <c r="C33" s="276">
        <f>CRPP!$D$91+CRP_SF!$D$92</f>
        <v>0</v>
      </c>
      <c r="D33" s="277">
        <f>CRPP!$G$91+CRP_SF!$G$92</f>
        <v>0</v>
      </c>
      <c r="E33" s="423">
        <f t="shared" si="2"/>
        <v>0</v>
      </c>
      <c r="F33" s="278">
        <f>CRPP!$D$159+CRP_SF!$D$160</f>
        <v>0</v>
      </c>
      <c r="G33" s="277">
        <f>CRPP!$G$159+CRP_SF!$G$160</f>
        <v>0</v>
      </c>
      <c r="H33" s="426">
        <f t="shared" si="3"/>
        <v>0</v>
      </c>
      <c r="I33" s="293" t="s">
        <v>110</v>
      </c>
      <c r="J33" s="269"/>
    </row>
    <row r="34" spans="1:10" ht="12.75">
      <c r="A34" s="268"/>
      <c r="B34" s="294" t="s">
        <v>124</v>
      </c>
      <c r="C34" s="281">
        <f>CRPP!$D$93+CRP_SF!$D$94</f>
        <v>0</v>
      </c>
      <c r="D34" s="282">
        <f>CRPP!$G$93+CRP_SF!$G$94</f>
        <v>0</v>
      </c>
      <c r="E34" s="424">
        <f t="shared" si="2"/>
        <v>0</v>
      </c>
      <c r="F34" s="283">
        <f>CRPP!$D$161+CRP_SF!$D$162</f>
        <v>0</v>
      </c>
      <c r="G34" s="282">
        <f>CRPP!$G$161+CRP_SF!$G$162</f>
        <v>0</v>
      </c>
      <c r="H34" s="427">
        <f t="shared" si="3"/>
        <v>0</v>
      </c>
      <c r="I34" s="295" t="s">
        <v>125</v>
      </c>
      <c r="J34" s="269"/>
    </row>
    <row r="35" spans="1:10" ht="13.5" thickBot="1">
      <c r="A35" s="268"/>
      <c r="B35" s="296" t="s">
        <v>111</v>
      </c>
      <c r="C35" s="286">
        <f>CRPP!$D$95+CRP_SF!$D$96</f>
        <v>0</v>
      </c>
      <c r="D35" s="287">
        <f>CRPP!$G$95+CRP_SF!$G$96</f>
        <v>0</v>
      </c>
      <c r="E35" s="425">
        <f t="shared" si="2"/>
        <v>0</v>
      </c>
      <c r="F35" s="288">
        <f>CRPP!$D$163+CRP_SF!$D$164</f>
        <v>0</v>
      </c>
      <c r="G35" s="287">
        <f>CRPP!$G$163+CRP_SF!$G$164</f>
        <v>0</v>
      </c>
      <c r="H35" s="428">
        <f t="shared" si="3"/>
        <v>0</v>
      </c>
      <c r="I35" s="297" t="s">
        <v>111</v>
      </c>
      <c r="J35" s="269"/>
    </row>
    <row r="36" spans="1:10" ht="13.5" thickBot="1">
      <c r="A36" s="298"/>
      <c r="B36" s="299"/>
      <c r="C36" s="299"/>
      <c r="D36" s="299"/>
      <c r="E36" s="299"/>
      <c r="F36" s="299"/>
      <c r="G36" s="299"/>
      <c r="H36" s="299"/>
      <c r="I36" s="299"/>
      <c r="J36" s="300"/>
    </row>
  </sheetData>
  <sheetProtection password="EAD6" sheet="1" objects="1" scenarios="1"/>
  <mergeCells count="14">
    <mergeCell ref="C28:E28"/>
    <mergeCell ref="F28:H28"/>
    <mergeCell ref="C6:E6"/>
    <mergeCell ref="C7:E7"/>
    <mergeCell ref="C22:E22"/>
    <mergeCell ref="C23:E23"/>
    <mergeCell ref="C25:E25"/>
    <mergeCell ref="C26:E26"/>
    <mergeCell ref="B2:I2"/>
    <mergeCell ref="B4:I4"/>
    <mergeCell ref="C9:E9"/>
    <mergeCell ref="F9:H9"/>
    <mergeCell ref="B19:I19"/>
    <mergeCell ref="C24:E24"/>
  </mergeCell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91" r:id="rId1"/>
  <headerFooter>
    <oddFooter>&amp;R&amp;"Arial,Normal"&amp;8&amp;F&amp;A</oddFooter>
  </headerFooter>
</worksheet>
</file>

<file path=xl/worksheets/sheet12.xml><?xml version="1.0" encoding="utf-8"?>
<worksheet xmlns="http://schemas.openxmlformats.org/spreadsheetml/2006/main" xmlns:r="http://schemas.openxmlformats.org/officeDocument/2006/relationships">
  <sheetPr codeName="Feuil6">
    <pageSetUpPr fitToPage="1"/>
  </sheetPr>
  <dimension ref="A1:H25"/>
  <sheetViews>
    <sheetView showGridLines="0" zoomScalePageLayoutView="0" workbookViewId="0" topLeftCell="A1">
      <selection activeCell="A1" sqref="A1"/>
    </sheetView>
  </sheetViews>
  <sheetFormatPr defaultColWidth="11.421875" defaultRowHeight="15"/>
  <cols>
    <col min="1" max="1" width="2.7109375" style="198" customWidth="1"/>
    <col min="2" max="2" width="72.7109375" style="198" customWidth="1"/>
    <col min="3" max="6" width="15.7109375" style="198" customWidth="1"/>
    <col min="7" max="7" width="72.7109375" style="198" customWidth="1"/>
    <col min="8" max="8" width="2.7109375" style="198" customWidth="1"/>
    <col min="9" max="243" width="11.421875" style="198" customWidth="1"/>
    <col min="244" max="244" width="8.57421875" style="198" customWidth="1"/>
    <col min="245" max="245" width="51.7109375" style="198" customWidth="1"/>
    <col min="246" max="246" width="12.57421875" style="198" bestFit="1" customWidth="1"/>
    <col min="247" max="247" width="11.57421875" style="198" bestFit="1" customWidth="1"/>
    <col min="248" max="248" width="51.7109375" style="198" customWidth="1"/>
    <col min="249" max="16384" width="11.421875" style="198" customWidth="1"/>
  </cols>
  <sheetData>
    <row r="1" spans="1:8" ht="12.75">
      <c r="A1" s="195"/>
      <c r="B1" s="196"/>
      <c r="C1" s="196"/>
      <c r="D1" s="196"/>
      <c r="E1" s="196"/>
      <c r="F1" s="196"/>
      <c r="G1" s="196"/>
      <c r="H1" s="197"/>
    </row>
    <row r="2" spans="1:8" ht="38.25" customHeight="1">
      <c r="A2" s="199"/>
      <c r="B2" s="565" t="s">
        <v>127</v>
      </c>
      <c r="C2" s="565"/>
      <c r="D2" s="565"/>
      <c r="E2" s="565"/>
      <c r="F2" s="565"/>
      <c r="G2" s="565"/>
      <c r="H2" s="200"/>
    </row>
    <row r="3" spans="1:8" ht="12.75">
      <c r="A3" s="199"/>
      <c r="B3" s="201"/>
      <c r="C3" s="201"/>
      <c r="D3" s="201"/>
      <c r="E3" s="201"/>
      <c r="F3" s="201"/>
      <c r="G3" s="201"/>
      <c r="H3" s="200"/>
    </row>
    <row r="4" spans="1:8" ht="15.75" customHeight="1" thickBot="1">
      <c r="A4" s="202"/>
      <c r="B4" s="561" t="s">
        <v>272</v>
      </c>
      <c r="C4" s="561"/>
      <c r="D4" s="561"/>
      <c r="E4" s="562"/>
      <c r="F4" s="562"/>
      <c r="G4" s="562"/>
      <c r="H4" s="203"/>
    </row>
    <row r="5" spans="1:8" ht="25.5" customHeight="1">
      <c r="A5" s="202"/>
      <c r="B5" s="204"/>
      <c r="C5" s="563" t="s">
        <v>356</v>
      </c>
      <c r="D5" s="564"/>
      <c r="E5" s="563" t="s">
        <v>357</v>
      </c>
      <c r="F5" s="564"/>
      <c r="G5" s="204"/>
      <c r="H5" s="203"/>
    </row>
    <row r="6" spans="1:8" ht="39" thickBot="1">
      <c r="A6" s="202"/>
      <c r="B6" s="205"/>
      <c r="C6" s="206" t="s">
        <v>250</v>
      </c>
      <c r="D6" s="207" t="s">
        <v>249</v>
      </c>
      <c r="E6" s="206" t="s">
        <v>250</v>
      </c>
      <c r="F6" s="207" t="s">
        <v>249</v>
      </c>
      <c r="G6" s="205"/>
      <c r="H6" s="203"/>
    </row>
    <row r="7" spans="1:8" ht="12.75">
      <c r="A7" s="202"/>
      <c r="B7" s="208" t="s">
        <v>145</v>
      </c>
      <c r="C7" s="240">
        <f>Conso!B7</f>
        <v>0</v>
      </c>
      <c r="D7" s="317">
        <f>Conso!B22</f>
        <v>0</v>
      </c>
      <c r="E7" s="241">
        <f>Conso!B14</f>
        <v>0</v>
      </c>
      <c r="F7" s="318">
        <f>Conso!B29</f>
        <v>0</v>
      </c>
      <c r="G7" s="209" t="s">
        <v>146</v>
      </c>
      <c r="H7" s="203"/>
    </row>
    <row r="8" spans="1:8" ht="12.75">
      <c r="A8" s="202"/>
      <c r="B8" s="210" t="s">
        <v>147</v>
      </c>
      <c r="C8" s="242">
        <f>Conso!B8</f>
        <v>0</v>
      </c>
      <c r="D8" s="319">
        <f>Conso!B23</f>
        <v>0</v>
      </c>
      <c r="E8" s="243">
        <f>Conso!B15</f>
        <v>0</v>
      </c>
      <c r="F8" s="320">
        <f>Conso!B30</f>
        <v>0</v>
      </c>
      <c r="G8" s="211" t="s">
        <v>148</v>
      </c>
      <c r="H8" s="203"/>
    </row>
    <row r="9" spans="1:8" ht="13.5" thickBot="1">
      <c r="A9" s="202"/>
      <c r="B9" s="212" t="s">
        <v>149</v>
      </c>
      <c r="C9" s="242">
        <f>Conso!B9</f>
        <v>0</v>
      </c>
      <c r="D9" s="319">
        <f>Conso!B24</f>
        <v>0</v>
      </c>
      <c r="E9" s="243">
        <f>Conso!B16</f>
        <v>0</v>
      </c>
      <c r="F9" s="320">
        <f>Conso!B31</f>
        <v>0</v>
      </c>
      <c r="G9" s="213" t="s">
        <v>150</v>
      </c>
      <c r="H9" s="203"/>
    </row>
    <row r="10" spans="1:8" ht="13.5" thickBot="1">
      <c r="A10" s="202"/>
      <c r="B10" s="214" t="s">
        <v>109</v>
      </c>
      <c r="C10" s="244">
        <f>SUM(C7:C9)</f>
        <v>0</v>
      </c>
      <c r="D10" s="256">
        <f>SUM(D7:D9)</f>
        <v>0</v>
      </c>
      <c r="E10" s="244">
        <f>SUM(E7:E9)</f>
        <v>0</v>
      </c>
      <c r="F10" s="256">
        <f>SUM(F7:F9)</f>
        <v>0</v>
      </c>
      <c r="G10" s="215" t="s">
        <v>110</v>
      </c>
      <c r="H10" s="203"/>
    </row>
    <row r="11" spans="1:8" s="220" customFormat="1" ht="13.5" thickBot="1">
      <c r="A11" s="216"/>
      <c r="B11" s="217" t="s">
        <v>124</v>
      </c>
      <c r="C11" s="245">
        <f>IF(E10&gt;C10,E10-C10,)</f>
        <v>0</v>
      </c>
      <c r="D11" s="257">
        <f>IF(F10&gt;D10,F10-D10,)</f>
        <v>0</v>
      </c>
      <c r="E11" s="245">
        <f>IF(C10&gt;E10,C10-E10,)</f>
        <v>0</v>
      </c>
      <c r="F11" s="257">
        <f>IF(D10&gt;F10,D10-F10,)</f>
        <v>0</v>
      </c>
      <c r="G11" s="218" t="s">
        <v>125</v>
      </c>
      <c r="H11" s="219"/>
    </row>
    <row r="12" spans="1:8" ht="13.5" thickBot="1">
      <c r="A12" s="202"/>
      <c r="B12" s="214" t="s">
        <v>111</v>
      </c>
      <c r="C12" s="244">
        <f>+C11+C10</f>
        <v>0</v>
      </c>
      <c r="D12" s="256">
        <f>+D11+D10</f>
        <v>0</v>
      </c>
      <c r="E12" s="244">
        <f>+E11+E10</f>
        <v>0</v>
      </c>
      <c r="F12" s="256">
        <f>+F11+F10</f>
        <v>0</v>
      </c>
      <c r="G12" s="215" t="s">
        <v>111</v>
      </c>
      <c r="H12" s="203"/>
    </row>
    <row r="13" spans="1:8" ht="12.75">
      <c r="A13" s="202"/>
      <c r="B13" s="221"/>
      <c r="C13" s="221"/>
      <c r="D13" s="221"/>
      <c r="E13" s="222"/>
      <c r="F13" s="222"/>
      <c r="G13" s="222"/>
      <c r="H13" s="203"/>
    </row>
    <row r="14" spans="1:8" ht="12.75">
      <c r="A14" s="202"/>
      <c r="B14" s="221"/>
      <c r="C14" s="221"/>
      <c r="D14" s="221"/>
      <c r="E14" s="222"/>
      <c r="F14" s="222"/>
      <c r="G14" s="222"/>
      <c r="H14" s="203"/>
    </row>
    <row r="15" spans="1:8" ht="18.75" customHeight="1" thickBot="1">
      <c r="A15" s="199"/>
      <c r="B15" s="561" t="s">
        <v>273</v>
      </c>
      <c r="C15" s="561"/>
      <c r="D15" s="561"/>
      <c r="E15" s="562"/>
      <c r="F15" s="562"/>
      <c r="G15" s="562"/>
      <c r="H15" s="223"/>
    </row>
    <row r="16" spans="1:8" ht="39" thickBot="1">
      <c r="A16" s="202"/>
      <c r="B16" s="205"/>
      <c r="C16" s="224" t="s">
        <v>250</v>
      </c>
      <c r="D16" s="225" t="s">
        <v>249</v>
      </c>
      <c r="E16" s="226" t="s">
        <v>250</v>
      </c>
      <c r="F16" s="225" t="s">
        <v>249</v>
      </c>
      <c r="G16" s="205"/>
      <c r="H16" s="203"/>
    </row>
    <row r="17" spans="1:8" ht="13.5" thickBot="1">
      <c r="A17" s="202"/>
      <c r="B17" s="227" t="s">
        <v>135</v>
      </c>
      <c r="C17" s="245">
        <f>C11</f>
        <v>0</v>
      </c>
      <c r="D17" s="257">
        <f>D11</f>
        <v>0</v>
      </c>
      <c r="E17" s="245">
        <f>E11</f>
        <v>0</v>
      </c>
      <c r="F17" s="257">
        <f>F11</f>
        <v>0</v>
      </c>
      <c r="G17" s="228" t="s">
        <v>136</v>
      </c>
      <c r="H17" s="203"/>
    </row>
    <row r="18" spans="1:8" ht="12.75">
      <c r="A18" s="202"/>
      <c r="B18" s="229" t="s">
        <v>41</v>
      </c>
      <c r="C18" s="312">
        <f>+Conso!B38</f>
        <v>0</v>
      </c>
      <c r="D18" s="313">
        <f>Conso!B55</f>
        <v>0</v>
      </c>
      <c r="E18" s="312">
        <f>+Conso!B46</f>
        <v>0</v>
      </c>
      <c r="F18" s="313">
        <f>Conso!B63</f>
        <v>0</v>
      </c>
      <c r="G18" s="230" t="s">
        <v>112</v>
      </c>
      <c r="H18" s="203"/>
    </row>
    <row r="19" spans="1:8" ht="12.75">
      <c r="A19" s="202"/>
      <c r="B19" s="231" t="s">
        <v>113</v>
      </c>
      <c r="C19" s="314">
        <f>+Conso!B39</f>
        <v>0</v>
      </c>
      <c r="D19" s="315">
        <f>Conso!B56</f>
        <v>0</v>
      </c>
      <c r="E19" s="314">
        <f>+Conso!B47</f>
        <v>0</v>
      </c>
      <c r="F19" s="315">
        <f>Conso!B64</f>
        <v>0</v>
      </c>
      <c r="G19" s="232" t="s">
        <v>198</v>
      </c>
      <c r="H19" s="203"/>
    </row>
    <row r="20" spans="1:8" ht="12.75">
      <c r="A20" s="202"/>
      <c r="B20" s="231" t="s">
        <v>195</v>
      </c>
      <c r="C20" s="314">
        <f>+Conso!B40</f>
        <v>0</v>
      </c>
      <c r="D20" s="315">
        <f>Conso!B57</f>
        <v>0</v>
      </c>
      <c r="E20" s="314">
        <f>+Conso!B48</f>
        <v>0</v>
      </c>
      <c r="F20" s="315">
        <f>Conso!B65</f>
        <v>0</v>
      </c>
      <c r="G20" s="232" t="s">
        <v>199</v>
      </c>
      <c r="H20" s="203"/>
    </row>
    <row r="21" spans="1:8" ht="13.5" thickBot="1">
      <c r="A21" s="202"/>
      <c r="B21" s="231"/>
      <c r="C21" s="247"/>
      <c r="D21" s="248"/>
      <c r="E21" s="314">
        <f>+Conso!B49</f>
        <v>0</v>
      </c>
      <c r="F21" s="315">
        <f>Conso!B66</f>
        <v>0</v>
      </c>
      <c r="G21" s="232" t="s">
        <v>197</v>
      </c>
      <c r="H21" s="203"/>
    </row>
    <row r="22" spans="1:8" ht="13.5" thickBot="1">
      <c r="A22" s="202"/>
      <c r="B22" s="415" t="s">
        <v>114</v>
      </c>
      <c r="C22" s="416">
        <f>SUM(C17:C20)</f>
        <v>0</v>
      </c>
      <c r="D22" s="417">
        <f>SUM(D17:D20)</f>
        <v>0</v>
      </c>
      <c r="E22" s="416">
        <f>SUM(E17:E21)</f>
        <v>0</v>
      </c>
      <c r="F22" s="417">
        <f>SUM(F17:F21)</f>
        <v>0</v>
      </c>
      <c r="G22" s="418" t="s">
        <v>115</v>
      </c>
      <c r="H22" s="203"/>
    </row>
    <row r="23" spans="1:8" ht="13.5" thickBot="1">
      <c r="A23" s="202"/>
      <c r="B23" s="227" t="s">
        <v>130</v>
      </c>
      <c r="C23" s="249">
        <f>IF(C22-E22&gt;0,C22-E22,0)</f>
        <v>0</v>
      </c>
      <c r="D23" s="249">
        <f>IF(D22-F22&gt;0,D22-F22,0)</f>
        <v>0</v>
      </c>
      <c r="E23" s="249">
        <f>IF(C22-E22&lt;0,-C22+E22,0)</f>
        <v>0</v>
      </c>
      <c r="F23" s="249">
        <f>IF(D22-F22&lt;0,-D22+F22,0)</f>
        <v>0</v>
      </c>
      <c r="G23" s="228" t="s">
        <v>131</v>
      </c>
      <c r="H23" s="203"/>
    </row>
    <row r="24" spans="1:8" ht="13.5" thickBot="1">
      <c r="A24" s="202"/>
      <c r="B24" s="235" t="s">
        <v>243</v>
      </c>
      <c r="C24" s="528">
        <f>IF(E10=0,0,C23/E10)</f>
        <v>0</v>
      </c>
      <c r="D24" s="528">
        <f>IF(F10=0,0,D23/F10)</f>
        <v>0</v>
      </c>
      <c r="E24" s="528">
        <f>IF(E10=0,0,E23/E10)</f>
        <v>0</v>
      </c>
      <c r="F24" s="528">
        <f>IF(F10=0,0,F23/F10)</f>
        <v>0</v>
      </c>
      <c r="G24" s="414" t="s">
        <v>212</v>
      </c>
      <c r="H24" s="203"/>
    </row>
    <row r="25" spans="1:8" ht="13.5" thickBot="1">
      <c r="A25" s="236"/>
      <c r="B25" s="237"/>
      <c r="C25" s="237"/>
      <c r="D25" s="237"/>
      <c r="E25" s="237"/>
      <c r="F25" s="237"/>
      <c r="G25" s="237"/>
      <c r="H25" s="238"/>
    </row>
  </sheetData>
  <sheetProtection password="EAD6" sheet="1" objects="1" scenarios="1"/>
  <mergeCells count="5">
    <mergeCell ref="B4:G4"/>
    <mergeCell ref="C5:D5"/>
    <mergeCell ref="E5:F5"/>
    <mergeCell ref="B2:G2"/>
    <mergeCell ref="B15:G15"/>
  </mergeCells>
  <dataValidations count="1">
    <dataValidation type="decimal" operator="greaterThanOrEqual" allowBlank="1" showInputMessage="1" showErrorMessage="1" error="Veuillez saisir un nombre." sqref="D7:D12 F7:F12 C17">
      <formula1>0</formula1>
    </dataValidation>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86" r:id="rId1"/>
  <headerFooter>
    <oddFooter>&amp;R&amp;"Arial,Normal"&amp;8&amp;F / &amp;A</oddFooter>
  </headerFooter>
</worksheet>
</file>

<file path=xl/worksheets/sheet13.xml><?xml version="1.0" encoding="utf-8"?>
<worksheet xmlns="http://schemas.openxmlformats.org/spreadsheetml/2006/main" xmlns:r="http://schemas.openxmlformats.org/officeDocument/2006/relationships">
  <sheetPr codeName="Feuil12"/>
  <dimension ref="A2:IV41"/>
  <sheetViews>
    <sheetView zoomScalePageLayoutView="0" workbookViewId="0" topLeftCell="A1">
      <selection activeCell="A1" sqref="A1"/>
    </sheetView>
  </sheetViews>
  <sheetFormatPr defaultColWidth="9.140625" defaultRowHeight="15"/>
  <cols>
    <col min="1" max="1" width="2.7109375" style="475" customWidth="1"/>
    <col min="2" max="2" width="9.140625" style="475" customWidth="1"/>
    <col min="3" max="3" width="50.140625" style="475" bestFit="1" customWidth="1"/>
    <col min="4" max="11" width="9.140625" style="476" customWidth="1"/>
    <col min="12" max="16384" width="9.140625" style="475" customWidth="1"/>
  </cols>
  <sheetData>
    <row r="1" ht="12.75" customHeight="1"/>
    <row r="2" spans="2:13" ht="28.5" customHeight="1">
      <c r="B2" s="566" t="s">
        <v>128</v>
      </c>
      <c r="C2" s="566"/>
      <c r="D2" s="566"/>
      <c r="E2" s="566"/>
      <c r="F2" s="566"/>
      <c r="G2" s="566"/>
      <c r="H2" s="566"/>
      <c r="I2" s="566"/>
      <c r="J2" s="566"/>
      <c r="K2" s="566"/>
      <c r="L2" s="566"/>
      <c r="M2" s="566"/>
    </row>
    <row r="3" spans="3:11" ht="13.5" customHeight="1">
      <c r="C3" s="477"/>
      <c r="D3" s="478"/>
      <c r="E3" s="478"/>
      <c r="F3" s="478"/>
      <c r="G3" s="478"/>
      <c r="H3" s="478"/>
      <c r="I3" s="478"/>
      <c r="J3" s="478"/>
      <c r="K3" s="478"/>
    </row>
    <row r="4" spans="3:11" ht="44.25" customHeight="1">
      <c r="C4" s="477"/>
      <c r="D4" s="478"/>
      <c r="E4" s="478"/>
      <c r="F4" s="478"/>
      <c r="G4" s="478"/>
      <c r="H4" s="478"/>
      <c r="I4" s="478"/>
      <c r="J4" s="478"/>
      <c r="K4" s="478"/>
    </row>
    <row r="5" spans="2:11" ht="77.25" customHeight="1" thickBot="1">
      <c r="B5" s="479" t="s">
        <v>274</v>
      </c>
      <c r="C5" s="477"/>
      <c r="D5" s="478"/>
      <c r="E5" s="478"/>
      <c r="F5" s="478"/>
      <c r="G5" s="478"/>
      <c r="H5" s="478"/>
      <c r="I5" s="478"/>
      <c r="J5" s="478"/>
      <c r="K5" s="478"/>
    </row>
    <row r="6" spans="1:256" s="39" customFormat="1" ht="32.25" customHeight="1">
      <c r="A6" s="475"/>
      <c r="B6" s="567" t="s">
        <v>275</v>
      </c>
      <c r="C6" s="570" t="s">
        <v>276</v>
      </c>
      <c r="D6" s="573" t="s">
        <v>277</v>
      </c>
      <c r="E6" s="573" t="s">
        <v>278</v>
      </c>
      <c r="F6" s="576" t="s">
        <v>279</v>
      </c>
      <c r="G6" s="577"/>
      <c r="H6" s="577"/>
      <c r="I6" s="577"/>
      <c r="J6" s="577"/>
      <c r="K6" s="578"/>
      <c r="L6" s="579" t="s">
        <v>280</v>
      </c>
      <c r="M6" s="580"/>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475"/>
      <c r="BW6" s="475"/>
      <c r="BX6" s="475"/>
      <c r="BY6" s="475"/>
      <c r="BZ6" s="475"/>
      <c r="CA6" s="475"/>
      <c r="CB6" s="475"/>
      <c r="CC6" s="475"/>
      <c r="CD6" s="475"/>
      <c r="CE6" s="475"/>
      <c r="CF6" s="475"/>
      <c r="CG6" s="475"/>
      <c r="CH6" s="475"/>
      <c r="CI6" s="475"/>
      <c r="CJ6" s="475"/>
      <c r="CK6" s="475"/>
      <c r="CL6" s="475"/>
      <c r="CM6" s="475"/>
      <c r="CN6" s="475"/>
      <c r="CO6" s="475"/>
      <c r="CP6" s="475"/>
      <c r="CQ6" s="475"/>
      <c r="CR6" s="475"/>
      <c r="CS6" s="475"/>
      <c r="CT6" s="475"/>
      <c r="CU6" s="475"/>
      <c r="CV6" s="475"/>
      <c r="CW6" s="475"/>
      <c r="CX6" s="475"/>
      <c r="CY6" s="475"/>
      <c r="CZ6" s="475"/>
      <c r="DA6" s="475"/>
      <c r="DB6" s="475"/>
      <c r="DC6" s="475"/>
      <c r="DD6" s="475"/>
      <c r="DE6" s="475"/>
      <c r="DF6" s="475"/>
      <c r="DG6" s="475"/>
      <c r="DH6" s="475"/>
      <c r="DI6" s="475"/>
      <c r="DJ6" s="475"/>
      <c r="DK6" s="475"/>
      <c r="DL6" s="475"/>
      <c r="DM6" s="475"/>
      <c r="DN6" s="475"/>
      <c r="DO6" s="475"/>
      <c r="DP6" s="475"/>
      <c r="DQ6" s="475"/>
      <c r="DR6" s="475"/>
      <c r="DS6" s="475"/>
      <c r="DT6" s="475"/>
      <c r="DU6" s="475"/>
      <c r="DV6" s="475"/>
      <c r="DW6" s="475"/>
      <c r="DX6" s="475"/>
      <c r="DY6" s="475"/>
      <c r="DZ6" s="475"/>
      <c r="EA6" s="475"/>
      <c r="EB6" s="475"/>
      <c r="EC6" s="475"/>
      <c r="ED6" s="475"/>
      <c r="EE6" s="475"/>
      <c r="EF6" s="475"/>
      <c r="EG6" s="475"/>
      <c r="EH6" s="475"/>
      <c r="EI6" s="475"/>
      <c r="EJ6" s="475"/>
      <c r="EK6" s="475"/>
      <c r="EL6" s="475"/>
      <c r="EM6" s="475"/>
      <c r="EN6" s="475"/>
      <c r="EO6" s="475"/>
      <c r="EP6" s="475"/>
      <c r="EQ6" s="475"/>
      <c r="ER6" s="475"/>
      <c r="ES6" s="475"/>
      <c r="ET6" s="475"/>
      <c r="EU6" s="475"/>
      <c r="EV6" s="475"/>
      <c r="EW6" s="475"/>
      <c r="EX6" s="475"/>
      <c r="EY6" s="475"/>
      <c r="EZ6" s="475"/>
      <c r="FA6" s="475"/>
      <c r="FB6" s="475"/>
      <c r="FC6" s="475"/>
      <c r="FD6" s="475"/>
      <c r="FE6" s="475"/>
      <c r="FF6" s="475"/>
      <c r="FG6" s="475"/>
      <c r="FH6" s="475"/>
      <c r="FI6" s="475"/>
      <c r="FJ6" s="475"/>
      <c r="FK6" s="475"/>
      <c r="FL6" s="475"/>
      <c r="FM6" s="475"/>
      <c r="FN6" s="475"/>
      <c r="FO6" s="475"/>
      <c r="FP6" s="475"/>
      <c r="FQ6" s="475"/>
      <c r="FR6" s="475"/>
      <c r="FS6" s="475"/>
      <c r="FT6" s="475"/>
      <c r="FU6" s="475"/>
      <c r="FV6" s="475"/>
      <c r="FW6" s="475"/>
      <c r="FX6" s="475"/>
      <c r="FY6" s="475"/>
      <c r="FZ6" s="475"/>
      <c r="GA6" s="475"/>
      <c r="GB6" s="475"/>
      <c r="GC6" s="475"/>
      <c r="GD6" s="475"/>
      <c r="GE6" s="475"/>
      <c r="GF6" s="475"/>
      <c r="GG6" s="475"/>
      <c r="GH6" s="475"/>
      <c r="GI6" s="475"/>
      <c r="GJ6" s="475"/>
      <c r="GK6" s="475"/>
      <c r="GL6" s="475"/>
      <c r="GM6" s="475"/>
      <c r="GN6" s="475"/>
      <c r="GO6" s="475"/>
      <c r="GP6" s="475"/>
      <c r="GQ6" s="475"/>
      <c r="GR6" s="475"/>
      <c r="GS6" s="475"/>
      <c r="GT6" s="475"/>
      <c r="GU6" s="475"/>
      <c r="GV6" s="475"/>
      <c r="GW6" s="475"/>
      <c r="GX6" s="475"/>
      <c r="GY6" s="475"/>
      <c r="GZ6" s="475"/>
      <c r="HA6" s="475"/>
      <c r="HB6" s="475"/>
      <c r="HC6" s="475"/>
      <c r="HD6" s="475"/>
      <c r="HE6" s="475"/>
      <c r="HF6" s="475"/>
      <c r="HG6" s="475"/>
      <c r="HH6" s="475"/>
      <c r="HI6" s="475"/>
      <c r="HJ6" s="475"/>
      <c r="HK6" s="475"/>
      <c r="HL6" s="475"/>
      <c r="HM6" s="475"/>
      <c r="HN6" s="475"/>
      <c r="HO6" s="475"/>
      <c r="HP6" s="475"/>
      <c r="HQ6" s="475"/>
      <c r="HR6" s="475"/>
      <c r="HS6" s="475"/>
      <c r="HT6" s="475"/>
      <c r="HU6" s="475"/>
      <c r="HV6" s="475"/>
      <c r="HW6" s="475"/>
      <c r="HX6" s="475"/>
      <c r="HY6" s="475"/>
      <c r="HZ6" s="475"/>
      <c r="IA6" s="475"/>
      <c r="IB6" s="475"/>
      <c r="IC6" s="475"/>
      <c r="ID6" s="475"/>
      <c r="IE6" s="475"/>
      <c r="IF6" s="475"/>
      <c r="IG6" s="475"/>
      <c r="IH6" s="475"/>
      <c r="II6" s="475"/>
      <c r="IJ6" s="475"/>
      <c r="IK6" s="475"/>
      <c r="IL6" s="475"/>
      <c r="IM6" s="475"/>
      <c r="IN6" s="475"/>
      <c r="IO6" s="475"/>
      <c r="IP6" s="475"/>
      <c r="IQ6" s="475"/>
      <c r="IR6" s="475"/>
      <c r="IS6" s="475"/>
      <c r="IT6" s="475"/>
      <c r="IU6" s="475"/>
      <c r="IV6" s="475"/>
    </row>
    <row r="7" spans="2:13" ht="12.75" customHeight="1">
      <c r="B7" s="568"/>
      <c r="C7" s="571"/>
      <c r="D7" s="574"/>
      <c r="E7" s="574"/>
      <c r="F7" s="583" t="s">
        <v>88</v>
      </c>
      <c r="G7" s="584"/>
      <c r="H7" s="583" t="s">
        <v>287</v>
      </c>
      <c r="I7" s="584"/>
      <c r="J7" s="583" t="s">
        <v>288</v>
      </c>
      <c r="K7" s="584"/>
      <c r="L7" s="581"/>
      <c r="M7" s="582"/>
    </row>
    <row r="8" spans="1:256" ht="12.75" customHeight="1" thickBot="1">
      <c r="A8" s="480"/>
      <c r="B8" s="569"/>
      <c r="C8" s="572"/>
      <c r="D8" s="575"/>
      <c r="E8" s="575"/>
      <c r="F8" s="481" t="s">
        <v>281</v>
      </c>
      <c r="G8" s="482" t="s">
        <v>282</v>
      </c>
      <c r="H8" s="481" t="s">
        <v>281</v>
      </c>
      <c r="I8" s="482" t="s">
        <v>282</v>
      </c>
      <c r="J8" s="481" t="s">
        <v>281</v>
      </c>
      <c r="K8" s="482" t="s">
        <v>282</v>
      </c>
      <c r="L8" s="481" t="s">
        <v>281</v>
      </c>
      <c r="M8" s="483" t="s">
        <v>282</v>
      </c>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480"/>
      <c r="AZ8" s="480"/>
      <c r="BA8" s="480"/>
      <c r="BB8" s="480"/>
      <c r="BC8" s="480"/>
      <c r="BD8" s="480"/>
      <c r="BE8" s="480"/>
      <c r="BF8" s="480"/>
      <c r="BG8" s="480"/>
      <c r="BH8" s="480"/>
      <c r="BI8" s="480"/>
      <c r="BJ8" s="480"/>
      <c r="BK8" s="480"/>
      <c r="BL8" s="480"/>
      <c r="BM8" s="480"/>
      <c r="BN8" s="480"/>
      <c r="BO8" s="480"/>
      <c r="BP8" s="480"/>
      <c r="BQ8" s="480"/>
      <c r="BR8" s="480"/>
      <c r="BS8" s="480"/>
      <c r="BT8" s="480"/>
      <c r="BU8" s="480"/>
      <c r="BV8" s="480"/>
      <c r="BW8" s="480"/>
      <c r="BX8" s="480"/>
      <c r="BY8" s="480"/>
      <c r="BZ8" s="480"/>
      <c r="CA8" s="480"/>
      <c r="CB8" s="480"/>
      <c r="CC8" s="480"/>
      <c r="CD8" s="480"/>
      <c r="CE8" s="480"/>
      <c r="CF8" s="480"/>
      <c r="CG8" s="480"/>
      <c r="CH8" s="480"/>
      <c r="CI8" s="480"/>
      <c r="CJ8" s="480"/>
      <c r="CK8" s="480"/>
      <c r="CL8" s="480"/>
      <c r="CM8" s="480"/>
      <c r="CN8" s="480"/>
      <c r="CO8" s="480"/>
      <c r="CP8" s="480"/>
      <c r="CQ8" s="480"/>
      <c r="CR8" s="480"/>
      <c r="CS8" s="480"/>
      <c r="CT8" s="480"/>
      <c r="CU8" s="480"/>
      <c r="CV8" s="480"/>
      <c r="CW8" s="480"/>
      <c r="CX8" s="480"/>
      <c r="CY8" s="480"/>
      <c r="CZ8" s="480"/>
      <c r="DA8" s="480"/>
      <c r="DB8" s="480"/>
      <c r="DC8" s="480"/>
      <c r="DD8" s="480"/>
      <c r="DE8" s="480"/>
      <c r="DF8" s="480"/>
      <c r="DG8" s="480"/>
      <c r="DH8" s="480"/>
      <c r="DI8" s="480"/>
      <c r="DJ8" s="480"/>
      <c r="DK8" s="480"/>
      <c r="DL8" s="480"/>
      <c r="DM8" s="480"/>
      <c r="DN8" s="480"/>
      <c r="DO8" s="480"/>
      <c r="DP8" s="480"/>
      <c r="DQ8" s="480"/>
      <c r="DR8" s="480"/>
      <c r="DS8" s="480"/>
      <c r="DT8" s="480"/>
      <c r="DU8" s="480"/>
      <c r="DV8" s="480"/>
      <c r="DW8" s="480"/>
      <c r="DX8" s="480"/>
      <c r="DY8" s="480"/>
      <c r="DZ8" s="480"/>
      <c r="EA8" s="480"/>
      <c r="EB8" s="480"/>
      <c r="EC8" s="480"/>
      <c r="ED8" s="480"/>
      <c r="EE8" s="480"/>
      <c r="EF8" s="480"/>
      <c r="EG8" s="480"/>
      <c r="EH8" s="480"/>
      <c r="EI8" s="480"/>
      <c r="EJ8" s="480"/>
      <c r="EK8" s="480"/>
      <c r="EL8" s="480"/>
      <c r="EM8" s="480"/>
      <c r="EN8" s="480"/>
      <c r="EO8" s="480"/>
      <c r="EP8" s="480"/>
      <c r="EQ8" s="480"/>
      <c r="ER8" s="480"/>
      <c r="ES8" s="480"/>
      <c r="ET8" s="480"/>
      <c r="EU8" s="480"/>
      <c r="EV8" s="480"/>
      <c r="EW8" s="480"/>
      <c r="EX8" s="480"/>
      <c r="EY8" s="480"/>
      <c r="EZ8" s="480"/>
      <c r="FA8" s="480"/>
      <c r="FB8" s="480"/>
      <c r="FC8" s="480"/>
      <c r="FD8" s="480"/>
      <c r="FE8" s="480"/>
      <c r="FF8" s="480"/>
      <c r="FG8" s="480"/>
      <c r="FH8" s="480"/>
      <c r="FI8" s="480"/>
      <c r="FJ8" s="480"/>
      <c r="FK8" s="480"/>
      <c r="FL8" s="480"/>
      <c r="FM8" s="480"/>
      <c r="FN8" s="480"/>
      <c r="FO8" s="480"/>
      <c r="FP8" s="480"/>
      <c r="FQ8" s="480"/>
      <c r="FR8" s="480"/>
      <c r="FS8" s="480"/>
      <c r="FT8" s="480"/>
      <c r="FU8" s="480"/>
      <c r="FV8" s="480"/>
      <c r="FW8" s="480"/>
      <c r="FX8" s="480"/>
      <c r="FY8" s="480"/>
      <c r="FZ8" s="480"/>
      <c r="GA8" s="480"/>
      <c r="GB8" s="480"/>
      <c r="GC8" s="480"/>
      <c r="GD8" s="480"/>
      <c r="GE8" s="480"/>
      <c r="GF8" s="480"/>
      <c r="GG8" s="480"/>
      <c r="GH8" s="480"/>
      <c r="GI8" s="480"/>
      <c r="GJ8" s="480"/>
      <c r="GK8" s="480"/>
      <c r="GL8" s="480"/>
      <c r="GM8" s="480"/>
      <c r="GN8" s="480"/>
      <c r="GO8" s="480"/>
      <c r="GP8" s="480"/>
      <c r="GQ8" s="480"/>
      <c r="GR8" s="480"/>
      <c r="GS8" s="480"/>
      <c r="GT8" s="480"/>
      <c r="GU8" s="480"/>
      <c r="GV8" s="480"/>
      <c r="GW8" s="480"/>
      <c r="GX8" s="480"/>
      <c r="GY8" s="480"/>
      <c r="GZ8" s="480"/>
      <c r="HA8" s="480"/>
      <c r="HB8" s="480"/>
      <c r="HC8" s="480"/>
      <c r="HD8" s="480"/>
      <c r="HE8" s="480"/>
      <c r="HF8" s="480"/>
      <c r="HG8" s="480"/>
      <c r="HH8" s="480"/>
      <c r="HI8" s="480"/>
      <c r="HJ8" s="480"/>
      <c r="HK8" s="480"/>
      <c r="HL8" s="480"/>
      <c r="HM8" s="480"/>
      <c r="HN8" s="480"/>
      <c r="HO8" s="480"/>
      <c r="HP8" s="480"/>
      <c r="HQ8" s="480"/>
      <c r="HR8" s="480"/>
      <c r="HS8" s="480"/>
      <c r="HT8" s="480"/>
      <c r="HU8" s="480"/>
      <c r="HV8" s="480"/>
      <c r="HW8" s="480"/>
      <c r="HX8" s="480"/>
      <c r="HY8" s="480"/>
      <c r="HZ8" s="480"/>
      <c r="IA8" s="480"/>
      <c r="IB8" s="480"/>
      <c r="IC8" s="480"/>
      <c r="ID8" s="480"/>
      <c r="IE8" s="480"/>
      <c r="IF8" s="480"/>
      <c r="IG8" s="480"/>
      <c r="IH8" s="480"/>
      <c r="II8" s="480"/>
      <c r="IJ8" s="480"/>
      <c r="IK8" s="480"/>
      <c r="IL8" s="480"/>
      <c r="IM8" s="480"/>
      <c r="IN8" s="480"/>
      <c r="IO8" s="480"/>
      <c r="IP8" s="480"/>
      <c r="IQ8" s="480"/>
      <c r="IR8" s="480"/>
      <c r="IS8" s="480"/>
      <c r="IT8" s="480"/>
      <c r="IU8" s="480"/>
      <c r="IV8" s="480"/>
    </row>
    <row r="9" spans="2:13" ht="12.75" customHeight="1">
      <c r="B9" s="484"/>
      <c r="C9" s="485"/>
      <c r="D9" s="485"/>
      <c r="E9" s="485"/>
      <c r="F9" s="486">
        <f aca="true" t="shared" si="0" ref="F9:F36">IF($D9=0,0,G9/$D9)</f>
        <v>0</v>
      </c>
      <c r="G9" s="485"/>
      <c r="H9" s="486">
        <f aca="true" t="shared" si="1" ref="H9:H36">IF($D9=0,0,I9/$D9)</f>
        <v>0</v>
      </c>
      <c r="I9" s="485"/>
      <c r="J9" s="486">
        <f aca="true" t="shared" si="2" ref="J9:J36">IF($D9=0,0,K9/$D9)</f>
        <v>0</v>
      </c>
      <c r="K9" s="485"/>
      <c r="L9" s="486">
        <f aca="true" t="shared" si="3" ref="L9:L36">IF($D9=0,0,M9/$D9)</f>
        <v>0</v>
      </c>
      <c r="M9" s="487"/>
    </row>
    <row r="10" spans="2:13" ht="12.75" customHeight="1">
      <c r="B10" s="488"/>
      <c r="C10" s="489"/>
      <c r="D10" s="489"/>
      <c r="E10" s="489"/>
      <c r="F10" s="490">
        <f t="shared" si="0"/>
        <v>0</v>
      </c>
      <c r="G10" s="489"/>
      <c r="H10" s="490">
        <f t="shared" si="1"/>
        <v>0</v>
      </c>
      <c r="I10" s="489"/>
      <c r="J10" s="490">
        <f t="shared" si="2"/>
        <v>0</v>
      </c>
      <c r="K10" s="489"/>
      <c r="L10" s="490">
        <f t="shared" si="3"/>
        <v>0</v>
      </c>
      <c r="M10" s="491"/>
    </row>
    <row r="11" spans="2:13" ht="12.75" customHeight="1">
      <c r="B11" s="488"/>
      <c r="C11" s="489"/>
      <c r="D11" s="489"/>
      <c r="E11" s="489"/>
      <c r="F11" s="490">
        <f t="shared" si="0"/>
        <v>0</v>
      </c>
      <c r="G11" s="489"/>
      <c r="H11" s="490">
        <f t="shared" si="1"/>
        <v>0</v>
      </c>
      <c r="I11" s="489"/>
      <c r="J11" s="490">
        <f t="shared" si="2"/>
        <v>0</v>
      </c>
      <c r="K11" s="489"/>
      <c r="L11" s="490">
        <f t="shared" si="3"/>
        <v>0</v>
      </c>
      <c r="M11" s="491"/>
    </row>
    <row r="12" spans="2:13" ht="12.75" customHeight="1">
      <c r="B12" s="488"/>
      <c r="C12" s="489"/>
      <c r="D12" s="489"/>
      <c r="E12" s="489"/>
      <c r="F12" s="490">
        <f t="shared" si="0"/>
        <v>0</v>
      </c>
      <c r="G12" s="489"/>
      <c r="H12" s="490">
        <f t="shared" si="1"/>
        <v>0</v>
      </c>
      <c r="I12" s="489"/>
      <c r="J12" s="490">
        <f t="shared" si="2"/>
        <v>0</v>
      </c>
      <c r="K12" s="489"/>
      <c r="L12" s="490">
        <f t="shared" si="3"/>
        <v>0</v>
      </c>
      <c r="M12" s="491"/>
    </row>
    <row r="13" spans="2:13" ht="12.75" customHeight="1">
      <c r="B13" s="488"/>
      <c r="C13" s="489"/>
      <c r="D13" s="489"/>
      <c r="E13" s="489"/>
      <c r="F13" s="490">
        <f t="shared" si="0"/>
        <v>0</v>
      </c>
      <c r="G13" s="489"/>
      <c r="H13" s="490">
        <f t="shared" si="1"/>
        <v>0</v>
      </c>
      <c r="I13" s="489"/>
      <c r="J13" s="490">
        <f t="shared" si="2"/>
        <v>0</v>
      </c>
      <c r="K13" s="489"/>
      <c r="L13" s="490">
        <f t="shared" si="3"/>
        <v>0</v>
      </c>
      <c r="M13" s="491"/>
    </row>
    <row r="14" spans="2:13" ht="12.75" customHeight="1">
      <c r="B14" s="488"/>
      <c r="C14" s="489"/>
      <c r="D14" s="489"/>
      <c r="E14" s="489"/>
      <c r="F14" s="490">
        <f t="shared" si="0"/>
        <v>0</v>
      </c>
      <c r="G14" s="489"/>
      <c r="H14" s="490">
        <f t="shared" si="1"/>
        <v>0</v>
      </c>
      <c r="I14" s="489"/>
      <c r="J14" s="490">
        <f t="shared" si="2"/>
        <v>0</v>
      </c>
      <c r="K14" s="489"/>
      <c r="L14" s="490">
        <f t="shared" si="3"/>
        <v>0</v>
      </c>
      <c r="M14" s="491"/>
    </row>
    <row r="15" spans="2:13" ht="12.75" customHeight="1">
      <c r="B15" s="488"/>
      <c r="C15" s="489"/>
      <c r="D15" s="489"/>
      <c r="E15" s="489"/>
      <c r="F15" s="490">
        <f t="shared" si="0"/>
        <v>0</v>
      </c>
      <c r="G15" s="489"/>
      <c r="H15" s="490">
        <f t="shared" si="1"/>
        <v>0</v>
      </c>
      <c r="I15" s="489"/>
      <c r="J15" s="490">
        <f t="shared" si="2"/>
        <v>0</v>
      </c>
      <c r="K15" s="489"/>
      <c r="L15" s="490">
        <f t="shared" si="3"/>
        <v>0</v>
      </c>
      <c r="M15" s="491"/>
    </row>
    <row r="16" spans="2:13" ht="12.75" customHeight="1">
      <c r="B16" s="488"/>
      <c r="C16" s="489"/>
      <c r="D16" s="489"/>
      <c r="E16" s="489"/>
      <c r="F16" s="490">
        <f t="shared" si="0"/>
        <v>0</v>
      </c>
      <c r="G16" s="489"/>
      <c r="H16" s="490">
        <f t="shared" si="1"/>
        <v>0</v>
      </c>
      <c r="I16" s="489"/>
      <c r="J16" s="490">
        <f t="shared" si="2"/>
        <v>0</v>
      </c>
      <c r="K16" s="489"/>
      <c r="L16" s="490">
        <f t="shared" si="3"/>
        <v>0</v>
      </c>
      <c r="M16" s="491"/>
    </row>
    <row r="17" spans="2:13" ht="12.75" customHeight="1">
      <c r="B17" s="488"/>
      <c r="C17" s="489"/>
      <c r="D17" s="489"/>
      <c r="E17" s="489"/>
      <c r="F17" s="490">
        <f t="shared" si="0"/>
        <v>0</v>
      </c>
      <c r="G17" s="489"/>
      <c r="H17" s="490">
        <f t="shared" si="1"/>
        <v>0</v>
      </c>
      <c r="I17" s="489"/>
      <c r="J17" s="490">
        <f t="shared" si="2"/>
        <v>0</v>
      </c>
      <c r="K17" s="489"/>
      <c r="L17" s="490">
        <f t="shared" si="3"/>
        <v>0</v>
      </c>
      <c r="M17" s="491"/>
    </row>
    <row r="18" spans="2:13" ht="12.75" customHeight="1">
      <c r="B18" s="488"/>
      <c r="C18" s="489"/>
      <c r="D18" s="489"/>
      <c r="E18" s="489"/>
      <c r="F18" s="490">
        <f t="shared" si="0"/>
        <v>0</v>
      </c>
      <c r="G18" s="489"/>
      <c r="H18" s="490">
        <f t="shared" si="1"/>
        <v>0</v>
      </c>
      <c r="I18" s="489"/>
      <c r="J18" s="490">
        <f t="shared" si="2"/>
        <v>0</v>
      </c>
      <c r="K18" s="489"/>
      <c r="L18" s="490">
        <f t="shared" si="3"/>
        <v>0</v>
      </c>
      <c r="M18" s="491"/>
    </row>
    <row r="19" spans="2:13" ht="12.75" customHeight="1">
      <c r="B19" s="488"/>
      <c r="C19" s="489"/>
      <c r="D19" s="489"/>
      <c r="E19" s="489"/>
      <c r="F19" s="490">
        <f t="shared" si="0"/>
        <v>0</v>
      </c>
      <c r="G19" s="489"/>
      <c r="H19" s="490">
        <f t="shared" si="1"/>
        <v>0</v>
      </c>
      <c r="I19" s="489"/>
      <c r="J19" s="490">
        <f t="shared" si="2"/>
        <v>0</v>
      </c>
      <c r="K19" s="489"/>
      <c r="L19" s="490">
        <f t="shared" si="3"/>
        <v>0</v>
      </c>
      <c r="M19" s="491"/>
    </row>
    <row r="20" spans="2:13" ht="12.75" customHeight="1">
      <c r="B20" s="488"/>
      <c r="C20" s="489"/>
      <c r="D20" s="489"/>
      <c r="E20" s="489"/>
      <c r="F20" s="490">
        <f t="shared" si="0"/>
        <v>0</v>
      </c>
      <c r="G20" s="489"/>
      <c r="H20" s="490">
        <f t="shared" si="1"/>
        <v>0</v>
      </c>
      <c r="I20" s="489"/>
      <c r="J20" s="490">
        <f t="shared" si="2"/>
        <v>0</v>
      </c>
      <c r="K20" s="489"/>
      <c r="L20" s="490">
        <f t="shared" si="3"/>
        <v>0</v>
      </c>
      <c r="M20" s="491"/>
    </row>
    <row r="21" spans="2:13" ht="12.75" customHeight="1">
      <c r="B21" s="488"/>
      <c r="C21" s="489"/>
      <c r="D21" s="489"/>
      <c r="E21" s="489"/>
      <c r="F21" s="490">
        <f t="shared" si="0"/>
        <v>0</v>
      </c>
      <c r="G21" s="489"/>
      <c r="H21" s="490">
        <f t="shared" si="1"/>
        <v>0</v>
      </c>
      <c r="I21" s="489"/>
      <c r="J21" s="490">
        <f t="shared" si="2"/>
        <v>0</v>
      </c>
      <c r="K21" s="489"/>
      <c r="L21" s="490">
        <f t="shared" si="3"/>
        <v>0</v>
      </c>
      <c r="M21" s="491"/>
    </row>
    <row r="22" spans="2:13" ht="12.75" customHeight="1">
      <c r="B22" s="488"/>
      <c r="C22" s="489"/>
      <c r="D22" s="489"/>
      <c r="E22" s="489"/>
      <c r="F22" s="490">
        <f t="shared" si="0"/>
        <v>0</v>
      </c>
      <c r="G22" s="489"/>
      <c r="H22" s="490">
        <f t="shared" si="1"/>
        <v>0</v>
      </c>
      <c r="I22" s="489"/>
      <c r="J22" s="490">
        <f t="shared" si="2"/>
        <v>0</v>
      </c>
      <c r="K22" s="489"/>
      <c r="L22" s="490">
        <f t="shared" si="3"/>
        <v>0</v>
      </c>
      <c r="M22" s="491"/>
    </row>
    <row r="23" spans="2:13" ht="12.75" customHeight="1">
      <c r="B23" s="488"/>
      <c r="C23" s="489"/>
      <c r="D23" s="489"/>
      <c r="E23" s="489"/>
      <c r="F23" s="490">
        <f t="shared" si="0"/>
        <v>0</v>
      </c>
      <c r="G23" s="489"/>
      <c r="H23" s="490">
        <f t="shared" si="1"/>
        <v>0</v>
      </c>
      <c r="I23" s="489"/>
      <c r="J23" s="490">
        <f t="shared" si="2"/>
        <v>0</v>
      </c>
      <c r="K23" s="489"/>
      <c r="L23" s="490">
        <f t="shared" si="3"/>
        <v>0</v>
      </c>
      <c r="M23" s="491"/>
    </row>
    <row r="24" spans="2:13" ht="12.75" customHeight="1">
      <c r="B24" s="488"/>
      <c r="C24" s="489"/>
      <c r="D24" s="489"/>
      <c r="E24" s="489"/>
      <c r="F24" s="490">
        <f t="shared" si="0"/>
        <v>0</v>
      </c>
      <c r="G24" s="489"/>
      <c r="H24" s="490">
        <f t="shared" si="1"/>
        <v>0</v>
      </c>
      <c r="I24" s="489"/>
      <c r="J24" s="490">
        <f t="shared" si="2"/>
        <v>0</v>
      </c>
      <c r="K24" s="489"/>
      <c r="L24" s="490">
        <f t="shared" si="3"/>
        <v>0</v>
      </c>
      <c r="M24" s="491"/>
    </row>
    <row r="25" spans="2:13" ht="12.75" customHeight="1">
      <c r="B25" s="488"/>
      <c r="C25" s="489"/>
      <c r="D25" s="489"/>
      <c r="E25" s="489"/>
      <c r="F25" s="490">
        <f t="shared" si="0"/>
        <v>0</v>
      </c>
      <c r="G25" s="489"/>
      <c r="H25" s="490">
        <f t="shared" si="1"/>
        <v>0</v>
      </c>
      <c r="I25" s="489"/>
      <c r="J25" s="490">
        <f t="shared" si="2"/>
        <v>0</v>
      </c>
      <c r="K25" s="489"/>
      <c r="L25" s="490">
        <f t="shared" si="3"/>
        <v>0</v>
      </c>
      <c r="M25" s="491"/>
    </row>
    <row r="26" spans="2:13" ht="12.75" customHeight="1">
      <c r="B26" s="488"/>
      <c r="C26" s="489"/>
      <c r="D26" s="489"/>
      <c r="E26" s="489"/>
      <c r="F26" s="490">
        <f t="shared" si="0"/>
        <v>0</v>
      </c>
      <c r="G26" s="489"/>
      <c r="H26" s="490">
        <f t="shared" si="1"/>
        <v>0</v>
      </c>
      <c r="I26" s="489"/>
      <c r="J26" s="490">
        <f t="shared" si="2"/>
        <v>0</v>
      </c>
      <c r="K26" s="489"/>
      <c r="L26" s="490">
        <f t="shared" si="3"/>
        <v>0</v>
      </c>
      <c r="M26" s="491"/>
    </row>
    <row r="27" spans="2:13" ht="12.75" customHeight="1">
      <c r="B27" s="488"/>
      <c r="C27" s="489"/>
      <c r="D27" s="489"/>
      <c r="E27" s="489"/>
      <c r="F27" s="490">
        <f t="shared" si="0"/>
        <v>0</v>
      </c>
      <c r="G27" s="489"/>
      <c r="H27" s="490">
        <f t="shared" si="1"/>
        <v>0</v>
      </c>
      <c r="I27" s="489"/>
      <c r="J27" s="490">
        <f t="shared" si="2"/>
        <v>0</v>
      </c>
      <c r="K27" s="489"/>
      <c r="L27" s="490">
        <f t="shared" si="3"/>
        <v>0</v>
      </c>
      <c r="M27" s="491"/>
    </row>
    <row r="28" spans="2:13" ht="12.75" customHeight="1">
      <c r="B28" s="488"/>
      <c r="C28" s="489"/>
      <c r="D28" s="489"/>
      <c r="E28" s="489"/>
      <c r="F28" s="490">
        <f t="shared" si="0"/>
        <v>0</v>
      </c>
      <c r="G28" s="489"/>
      <c r="H28" s="490">
        <f t="shared" si="1"/>
        <v>0</v>
      </c>
      <c r="I28" s="489"/>
      <c r="J28" s="490">
        <f t="shared" si="2"/>
        <v>0</v>
      </c>
      <c r="K28" s="489"/>
      <c r="L28" s="490">
        <f t="shared" si="3"/>
        <v>0</v>
      </c>
      <c r="M28" s="491"/>
    </row>
    <row r="29" spans="2:13" ht="12.75" customHeight="1">
      <c r="B29" s="488"/>
      <c r="C29" s="489"/>
      <c r="D29" s="489"/>
      <c r="E29" s="489"/>
      <c r="F29" s="490">
        <f t="shared" si="0"/>
        <v>0</v>
      </c>
      <c r="G29" s="489"/>
      <c r="H29" s="490">
        <f t="shared" si="1"/>
        <v>0</v>
      </c>
      <c r="I29" s="489"/>
      <c r="J29" s="490">
        <f t="shared" si="2"/>
        <v>0</v>
      </c>
      <c r="K29" s="489"/>
      <c r="L29" s="490">
        <f t="shared" si="3"/>
        <v>0</v>
      </c>
      <c r="M29" s="491"/>
    </row>
    <row r="30" spans="2:13" ht="13.5" customHeight="1">
      <c r="B30" s="488"/>
      <c r="C30" s="489"/>
      <c r="D30" s="489"/>
      <c r="E30" s="489"/>
      <c r="F30" s="490">
        <f t="shared" si="0"/>
        <v>0</v>
      </c>
      <c r="G30" s="489"/>
      <c r="H30" s="490">
        <f t="shared" si="1"/>
        <v>0</v>
      </c>
      <c r="I30" s="489"/>
      <c r="J30" s="490">
        <f t="shared" si="2"/>
        <v>0</v>
      </c>
      <c r="K30" s="489"/>
      <c r="L30" s="490">
        <f t="shared" si="3"/>
        <v>0</v>
      </c>
      <c r="M30" s="491"/>
    </row>
    <row r="31" spans="1:256" ht="13.5" customHeight="1">
      <c r="A31" s="492"/>
      <c r="B31" s="488"/>
      <c r="C31" s="489"/>
      <c r="D31" s="489"/>
      <c r="E31" s="489"/>
      <c r="F31" s="490">
        <f t="shared" si="0"/>
        <v>0</v>
      </c>
      <c r="G31" s="489"/>
      <c r="H31" s="490">
        <f t="shared" si="1"/>
        <v>0</v>
      </c>
      <c r="I31" s="489"/>
      <c r="J31" s="490">
        <f t="shared" si="2"/>
        <v>0</v>
      </c>
      <c r="K31" s="489"/>
      <c r="L31" s="490">
        <f t="shared" si="3"/>
        <v>0</v>
      </c>
      <c r="M31" s="491"/>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492"/>
      <c r="BH31" s="492"/>
      <c r="BI31" s="492"/>
      <c r="BJ31" s="492"/>
      <c r="BK31" s="492"/>
      <c r="BL31" s="492"/>
      <c r="BM31" s="492"/>
      <c r="BN31" s="492"/>
      <c r="BO31" s="492"/>
      <c r="BP31" s="492"/>
      <c r="BQ31" s="492"/>
      <c r="BR31" s="492"/>
      <c r="BS31" s="492"/>
      <c r="BT31" s="492"/>
      <c r="BU31" s="492"/>
      <c r="BV31" s="492"/>
      <c r="BW31" s="492"/>
      <c r="BX31" s="492"/>
      <c r="BY31" s="492"/>
      <c r="BZ31" s="492"/>
      <c r="CA31" s="492"/>
      <c r="CB31" s="492"/>
      <c r="CC31" s="492"/>
      <c r="CD31" s="492"/>
      <c r="CE31" s="492"/>
      <c r="CF31" s="492"/>
      <c r="CG31" s="492"/>
      <c r="CH31" s="492"/>
      <c r="CI31" s="492"/>
      <c r="CJ31" s="492"/>
      <c r="CK31" s="492"/>
      <c r="CL31" s="492"/>
      <c r="CM31" s="492"/>
      <c r="CN31" s="492"/>
      <c r="CO31" s="492"/>
      <c r="CP31" s="492"/>
      <c r="CQ31" s="492"/>
      <c r="CR31" s="492"/>
      <c r="CS31" s="492"/>
      <c r="CT31" s="492"/>
      <c r="CU31" s="492"/>
      <c r="CV31" s="492"/>
      <c r="CW31" s="492"/>
      <c r="CX31" s="492"/>
      <c r="CY31" s="492"/>
      <c r="CZ31" s="492"/>
      <c r="DA31" s="492"/>
      <c r="DB31" s="492"/>
      <c r="DC31" s="492"/>
      <c r="DD31" s="492"/>
      <c r="DE31" s="492"/>
      <c r="DF31" s="492"/>
      <c r="DG31" s="492"/>
      <c r="DH31" s="492"/>
      <c r="DI31" s="492"/>
      <c r="DJ31" s="492"/>
      <c r="DK31" s="492"/>
      <c r="DL31" s="492"/>
      <c r="DM31" s="492"/>
      <c r="DN31" s="492"/>
      <c r="DO31" s="492"/>
      <c r="DP31" s="492"/>
      <c r="DQ31" s="492"/>
      <c r="DR31" s="492"/>
      <c r="DS31" s="492"/>
      <c r="DT31" s="492"/>
      <c r="DU31" s="492"/>
      <c r="DV31" s="492"/>
      <c r="DW31" s="492"/>
      <c r="DX31" s="492"/>
      <c r="DY31" s="492"/>
      <c r="DZ31" s="492"/>
      <c r="EA31" s="492"/>
      <c r="EB31" s="492"/>
      <c r="EC31" s="492"/>
      <c r="ED31" s="492"/>
      <c r="EE31" s="492"/>
      <c r="EF31" s="492"/>
      <c r="EG31" s="492"/>
      <c r="EH31" s="492"/>
      <c r="EI31" s="492"/>
      <c r="EJ31" s="492"/>
      <c r="EK31" s="492"/>
      <c r="EL31" s="492"/>
      <c r="EM31" s="492"/>
      <c r="EN31" s="492"/>
      <c r="EO31" s="492"/>
      <c r="EP31" s="492"/>
      <c r="EQ31" s="492"/>
      <c r="ER31" s="492"/>
      <c r="ES31" s="492"/>
      <c r="ET31" s="492"/>
      <c r="EU31" s="492"/>
      <c r="EV31" s="492"/>
      <c r="EW31" s="492"/>
      <c r="EX31" s="492"/>
      <c r="EY31" s="492"/>
      <c r="EZ31" s="492"/>
      <c r="FA31" s="492"/>
      <c r="FB31" s="492"/>
      <c r="FC31" s="492"/>
      <c r="FD31" s="492"/>
      <c r="FE31" s="492"/>
      <c r="FF31" s="492"/>
      <c r="FG31" s="492"/>
      <c r="FH31" s="492"/>
      <c r="FI31" s="492"/>
      <c r="FJ31" s="492"/>
      <c r="FK31" s="492"/>
      <c r="FL31" s="492"/>
      <c r="FM31" s="492"/>
      <c r="FN31" s="492"/>
      <c r="FO31" s="492"/>
      <c r="FP31" s="492"/>
      <c r="FQ31" s="492"/>
      <c r="FR31" s="492"/>
      <c r="FS31" s="492"/>
      <c r="FT31" s="492"/>
      <c r="FU31" s="492"/>
      <c r="FV31" s="492"/>
      <c r="FW31" s="492"/>
      <c r="FX31" s="492"/>
      <c r="FY31" s="492"/>
      <c r="FZ31" s="492"/>
      <c r="GA31" s="492"/>
      <c r="GB31" s="492"/>
      <c r="GC31" s="492"/>
      <c r="GD31" s="492"/>
      <c r="GE31" s="492"/>
      <c r="GF31" s="492"/>
      <c r="GG31" s="492"/>
      <c r="GH31" s="492"/>
      <c r="GI31" s="492"/>
      <c r="GJ31" s="492"/>
      <c r="GK31" s="492"/>
      <c r="GL31" s="492"/>
      <c r="GM31" s="492"/>
      <c r="GN31" s="492"/>
      <c r="GO31" s="492"/>
      <c r="GP31" s="492"/>
      <c r="GQ31" s="492"/>
      <c r="GR31" s="492"/>
      <c r="GS31" s="492"/>
      <c r="GT31" s="492"/>
      <c r="GU31" s="492"/>
      <c r="GV31" s="492"/>
      <c r="GW31" s="492"/>
      <c r="GX31" s="492"/>
      <c r="GY31" s="492"/>
      <c r="GZ31" s="492"/>
      <c r="HA31" s="492"/>
      <c r="HB31" s="492"/>
      <c r="HC31" s="492"/>
      <c r="HD31" s="492"/>
      <c r="HE31" s="492"/>
      <c r="HF31" s="492"/>
      <c r="HG31" s="492"/>
      <c r="HH31" s="492"/>
      <c r="HI31" s="492"/>
      <c r="HJ31" s="492"/>
      <c r="HK31" s="492"/>
      <c r="HL31" s="492"/>
      <c r="HM31" s="492"/>
      <c r="HN31" s="492"/>
      <c r="HO31" s="492"/>
      <c r="HP31" s="492"/>
      <c r="HQ31" s="492"/>
      <c r="HR31" s="492"/>
      <c r="HS31" s="492"/>
      <c r="HT31" s="492"/>
      <c r="HU31" s="492"/>
      <c r="HV31" s="492"/>
      <c r="HW31" s="492"/>
      <c r="HX31" s="492"/>
      <c r="HY31" s="492"/>
      <c r="HZ31" s="492"/>
      <c r="IA31" s="492"/>
      <c r="IB31" s="492"/>
      <c r="IC31" s="492"/>
      <c r="ID31" s="492"/>
      <c r="IE31" s="492"/>
      <c r="IF31" s="492"/>
      <c r="IG31" s="492"/>
      <c r="IH31" s="492"/>
      <c r="II31" s="492"/>
      <c r="IJ31" s="492"/>
      <c r="IK31" s="492"/>
      <c r="IL31" s="492"/>
      <c r="IM31" s="492"/>
      <c r="IN31" s="492"/>
      <c r="IO31" s="492"/>
      <c r="IP31" s="492"/>
      <c r="IQ31" s="492"/>
      <c r="IR31" s="492"/>
      <c r="IS31" s="492"/>
      <c r="IT31" s="492"/>
      <c r="IU31" s="492"/>
      <c r="IV31" s="492"/>
    </row>
    <row r="32" spans="2:13" ht="12.75">
      <c r="B32" s="488"/>
      <c r="C32" s="489"/>
      <c r="D32" s="489"/>
      <c r="E32" s="489"/>
      <c r="F32" s="490">
        <f t="shared" si="0"/>
        <v>0</v>
      </c>
      <c r="G32" s="489"/>
      <c r="H32" s="490">
        <f t="shared" si="1"/>
        <v>0</v>
      </c>
      <c r="I32" s="489"/>
      <c r="J32" s="490">
        <f t="shared" si="2"/>
        <v>0</v>
      </c>
      <c r="K32" s="489"/>
      <c r="L32" s="490">
        <f t="shared" si="3"/>
        <v>0</v>
      </c>
      <c r="M32" s="491"/>
    </row>
    <row r="33" spans="2:13" ht="12.75">
      <c r="B33" s="488"/>
      <c r="C33" s="489"/>
      <c r="D33" s="489"/>
      <c r="E33" s="489"/>
      <c r="F33" s="490">
        <f t="shared" si="0"/>
        <v>0</v>
      </c>
      <c r="G33" s="489"/>
      <c r="H33" s="490">
        <f t="shared" si="1"/>
        <v>0</v>
      </c>
      <c r="I33" s="489"/>
      <c r="J33" s="490">
        <f t="shared" si="2"/>
        <v>0</v>
      </c>
      <c r="K33" s="489"/>
      <c r="L33" s="490">
        <f t="shared" si="3"/>
        <v>0</v>
      </c>
      <c r="M33" s="491"/>
    </row>
    <row r="34" spans="2:13" ht="12.75">
      <c r="B34" s="488"/>
      <c r="C34" s="489"/>
      <c r="D34" s="489"/>
      <c r="E34" s="489"/>
      <c r="F34" s="490">
        <f t="shared" si="0"/>
        <v>0</v>
      </c>
      <c r="G34" s="489"/>
      <c r="H34" s="490">
        <f t="shared" si="1"/>
        <v>0</v>
      </c>
      <c r="I34" s="489"/>
      <c r="J34" s="490">
        <f t="shared" si="2"/>
        <v>0</v>
      </c>
      <c r="K34" s="489"/>
      <c r="L34" s="490">
        <f t="shared" si="3"/>
        <v>0</v>
      </c>
      <c r="M34" s="491"/>
    </row>
    <row r="35" spans="2:13" ht="13.5" thickBot="1">
      <c r="B35" s="493"/>
      <c r="C35" s="494"/>
      <c r="D35" s="494"/>
      <c r="E35" s="494"/>
      <c r="F35" s="495">
        <f t="shared" si="0"/>
        <v>0</v>
      </c>
      <c r="G35" s="494"/>
      <c r="H35" s="495">
        <f t="shared" si="1"/>
        <v>0</v>
      </c>
      <c r="I35" s="494"/>
      <c r="J35" s="495">
        <f t="shared" si="2"/>
        <v>0</v>
      </c>
      <c r="K35" s="494"/>
      <c r="L35" s="495">
        <f t="shared" si="3"/>
        <v>0</v>
      </c>
      <c r="M35" s="496"/>
    </row>
    <row r="36" spans="2:13" ht="13.5" thickBot="1">
      <c r="B36" s="497" t="s">
        <v>283</v>
      </c>
      <c r="C36" s="498"/>
      <c r="D36" s="499">
        <f>SUM(D9:D35)</f>
        <v>0</v>
      </c>
      <c r="E36" s="498"/>
      <c r="F36" s="500">
        <f t="shared" si="0"/>
        <v>0</v>
      </c>
      <c r="G36" s="499">
        <f aca="true" t="shared" si="4" ref="G36:M36">SUM(G9:G35)</f>
        <v>0</v>
      </c>
      <c r="H36" s="500">
        <f t="shared" si="1"/>
        <v>0</v>
      </c>
      <c r="I36" s="499">
        <f t="shared" si="4"/>
        <v>0</v>
      </c>
      <c r="J36" s="500">
        <f t="shared" si="2"/>
        <v>0</v>
      </c>
      <c r="K36" s="499">
        <f t="shared" si="4"/>
        <v>0</v>
      </c>
      <c r="L36" s="500">
        <f t="shared" si="3"/>
        <v>0</v>
      </c>
      <c r="M36" s="501">
        <f t="shared" si="4"/>
        <v>0</v>
      </c>
    </row>
    <row r="37" spans="4:12" ht="13.5" thickBot="1">
      <c r="D37" s="475"/>
      <c r="E37" s="475"/>
      <c r="F37" s="502"/>
      <c r="G37" s="475"/>
      <c r="H37" s="502"/>
      <c r="I37" s="475"/>
      <c r="J37" s="502"/>
      <c r="K37" s="475"/>
      <c r="L37" s="502"/>
    </row>
    <row r="38" spans="2:13" ht="12.75">
      <c r="B38" s="484"/>
      <c r="C38" s="485" t="s">
        <v>284</v>
      </c>
      <c r="D38" s="485"/>
      <c r="E38" s="485"/>
      <c r="F38" s="486">
        <f>IF($D38=0,0,G38/$D38)</f>
        <v>0</v>
      </c>
      <c r="G38" s="485"/>
      <c r="H38" s="486">
        <f>IF($D38=0,0,I38/$D38)</f>
        <v>0</v>
      </c>
      <c r="I38" s="485"/>
      <c r="J38" s="486">
        <f>IF($D38=0,0,K38/$D38)</f>
        <v>0</v>
      </c>
      <c r="K38" s="485"/>
      <c r="L38" s="486">
        <f>IF($D38=0,0,M38/$D38)</f>
        <v>0</v>
      </c>
      <c r="M38" s="487"/>
    </row>
    <row r="39" spans="2:13" ht="12.75">
      <c r="B39" s="488"/>
      <c r="C39" s="503" t="s">
        <v>285</v>
      </c>
      <c r="D39" s="489"/>
      <c r="E39" s="489"/>
      <c r="F39" s="490">
        <f>IF($D39=0,0,G39/$D39)</f>
        <v>0</v>
      </c>
      <c r="G39" s="489"/>
      <c r="H39" s="490">
        <f>IF($D39=0,0,I39/$D39)</f>
        <v>0</v>
      </c>
      <c r="I39" s="489"/>
      <c r="J39" s="490">
        <f>IF($D39=0,0,K39/$D39)</f>
        <v>0</v>
      </c>
      <c r="K39" s="489"/>
      <c r="L39" s="490">
        <f>IF($D39=0,0,M39/$D39)</f>
        <v>0</v>
      </c>
      <c r="M39" s="491"/>
    </row>
    <row r="40" spans="2:13" ht="13.5" thickBot="1">
      <c r="B40" s="493"/>
      <c r="C40" s="504" t="s">
        <v>286</v>
      </c>
      <c r="D40" s="494"/>
      <c r="E40" s="494"/>
      <c r="F40" s="495">
        <f>IF($D40=0,0,G40/$D40)</f>
        <v>0</v>
      </c>
      <c r="G40" s="494"/>
      <c r="H40" s="495">
        <f>IF($D40=0,0,I40/$D40)</f>
        <v>0</v>
      </c>
      <c r="I40" s="494"/>
      <c r="J40" s="495">
        <f>IF($D40=0,0,K40/$D40)</f>
        <v>0</v>
      </c>
      <c r="K40" s="494"/>
      <c r="L40" s="495">
        <f>IF($D40=0,0,M40/$D40)</f>
        <v>0</v>
      </c>
      <c r="M40" s="496"/>
    </row>
    <row r="41" spans="2:13" ht="13.5" thickBot="1">
      <c r="B41" s="497" t="s">
        <v>283</v>
      </c>
      <c r="C41" s="498"/>
      <c r="D41" s="499">
        <f>SUM(D38:D40)</f>
        <v>0</v>
      </c>
      <c r="E41" s="498"/>
      <c r="F41" s="505">
        <f>IF($D41=0,0,G41/$D41)</f>
        <v>0</v>
      </c>
      <c r="G41" s="499">
        <f aca="true" t="shared" si="5" ref="G41:M41">SUM(G38:G40)</f>
        <v>0</v>
      </c>
      <c r="H41" s="505">
        <f>IF($D41=0,0,I41/$D41)</f>
        <v>0</v>
      </c>
      <c r="I41" s="499">
        <f t="shared" si="5"/>
        <v>0</v>
      </c>
      <c r="J41" s="505">
        <f>IF($D41=0,0,K41/$D41)</f>
        <v>0</v>
      </c>
      <c r="K41" s="499">
        <f t="shared" si="5"/>
        <v>0</v>
      </c>
      <c r="L41" s="505">
        <f>IF($D41=0,0,M41/$D41)</f>
        <v>0</v>
      </c>
      <c r="M41" s="501">
        <f t="shared" si="5"/>
        <v>0</v>
      </c>
    </row>
  </sheetData>
  <sheetProtection/>
  <mergeCells count="10">
    <mergeCell ref="B2:M2"/>
    <mergeCell ref="B6:B8"/>
    <mergeCell ref="C6:C8"/>
    <mergeCell ref="D6:D8"/>
    <mergeCell ref="E6:E8"/>
    <mergeCell ref="F6:K6"/>
    <mergeCell ref="L6:M7"/>
    <mergeCell ref="F7:G7"/>
    <mergeCell ref="H7:I7"/>
    <mergeCell ref="J7:K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7"/>
  <dimension ref="A1:D2"/>
  <sheetViews>
    <sheetView zoomScalePageLayoutView="0" workbookViewId="0" topLeftCell="A1">
      <selection activeCell="A1" sqref="A1"/>
    </sheetView>
  </sheetViews>
  <sheetFormatPr defaultColWidth="10.8515625" defaultRowHeight="15"/>
  <cols>
    <col min="1" max="1" width="25.57421875" style="260" bestFit="1" customWidth="1"/>
    <col min="2" max="2" width="10.8515625" style="263" customWidth="1"/>
    <col min="3" max="16384" width="10.8515625" style="260" customWidth="1"/>
  </cols>
  <sheetData>
    <row r="1" spans="1:2" ht="15">
      <c r="A1" s="260" t="s">
        <v>160</v>
      </c>
      <c r="B1" s="263">
        <f>'Page de garde'!D22</f>
        <v>0</v>
      </c>
    </row>
    <row r="2" spans="1:4" ht="15">
      <c r="A2" s="260" t="s">
        <v>183</v>
      </c>
      <c r="B2" s="263">
        <f>'Page de garde'!$A$4</f>
        <v>0</v>
      </c>
      <c r="D2" s="264"/>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8"/>
  <dimension ref="A1:C68"/>
  <sheetViews>
    <sheetView zoomScalePageLayoutView="0" workbookViewId="0" topLeftCell="A1">
      <selection activeCell="A1" sqref="A1"/>
    </sheetView>
  </sheetViews>
  <sheetFormatPr defaultColWidth="10.8515625" defaultRowHeight="15"/>
  <cols>
    <col min="1" max="1" width="72.7109375" style="198" customWidth="1"/>
    <col min="2" max="2" width="22.57421875" style="262" customWidth="1"/>
    <col min="3" max="4" width="22.57421875" style="260" customWidth="1"/>
    <col min="5" max="16384" width="10.8515625" style="260" customWidth="1"/>
  </cols>
  <sheetData>
    <row r="1" spans="1:2" ht="15">
      <c r="A1" s="196"/>
      <c r="B1" s="262" t="s">
        <v>184</v>
      </c>
    </row>
    <row r="2" spans="1:2" ht="15">
      <c r="A2" s="260"/>
      <c r="B2" s="262">
        <f>SUM(C2:IV2)</f>
        <v>0</v>
      </c>
    </row>
    <row r="3" spans="1:2" ht="15">
      <c r="A3" s="201"/>
      <c r="B3" s="262">
        <f aca="true" t="shared" si="0" ref="B3:B51">SUM(C3:IV3)</f>
        <v>0</v>
      </c>
    </row>
    <row r="4" spans="1:2" ht="15">
      <c r="A4" s="260"/>
      <c r="B4" s="262">
        <f t="shared" si="0"/>
        <v>0</v>
      </c>
    </row>
    <row r="5" spans="1:2" ht="15">
      <c r="A5" s="204"/>
      <c r="B5" s="262">
        <f t="shared" si="0"/>
        <v>0</v>
      </c>
    </row>
    <row r="6" spans="1:2" ht="15.75" thickBot="1">
      <c r="A6" s="316" t="s">
        <v>200</v>
      </c>
      <c r="B6" s="262">
        <f t="shared" si="0"/>
        <v>0</v>
      </c>
    </row>
    <row r="7" spans="1:3" ht="15">
      <c r="A7" s="208" t="s">
        <v>145</v>
      </c>
      <c r="B7" s="250">
        <f t="shared" si="0"/>
        <v>0</v>
      </c>
      <c r="C7" s="240">
        <f>CRPP!$D$29+CRP_SF!$D$30</f>
        <v>0</v>
      </c>
    </row>
    <row r="8" spans="1:3" ht="15">
      <c r="A8" s="210" t="s">
        <v>147</v>
      </c>
      <c r="B8" s="251">
        <f t="shared" si="0"/>
        <v>0</v>
      </c>
      <c r="C8" s="242">
        <f>CRPP!$D$46+CRP_SF!$D$47</f>
        <v>0</v>
      </c>
    </row>
    <row r="9" spans="1:3" ht="15.75" thickBot="1">
      <c r="A9" s="212" t="s">
        <v>149</v>
      </c>
      <c r="B9" s="251">
        <f t="shared" si="0"/>
        <v>0</v>
      </c>
      <c r="C9" s="242">
        <f>CRPP!$D$89+CRP_SF!$D$90</f>
        <v>0</v>
      </c>
    </row>
    <row r="10" spans="1:3" ht="15.75" thickBot="1">
      <c r="A10" s="214" t="s">
        <v>109</v>
      </c>
      <c r="B10" s="252">
        <f t="shared" si="0"/>
        <v>0</v>
      </c>
      <c r="C10" s="244">
        <f>CRPP!$D$91+CRP_SF!$D$92</f>
        <v>0</v>
      </c>
    </row>
    <row r="11" spans="1:3" ht="15.75" thickBot="1">
      <c r="A11" s="217" t="s">
        <v>124</v>
      </c>
      <c r="B11" s="253">
        <f t="shared" si="0"/>
        <v>0</v>
      </c>
      <c r="C11" s="245">
        <f>CRPP!$D$93+CRP_SF!$D$94</f>
        <v>0</v>
      </c>
    </row>
    <row r="12" spans="1:3" ht="15.75" thickBot="1">
      <c r="A12" s="214" t="s">
        <v>111</v>
      </c>
      <c r="B12" s="252">
        <f t="shared" si="0"/>
        <v>0</v>
      </c>
      <c r="C12" s="244">
        <f>CRPP!$D$95+CRP_SF!$D$96</f>
        <v>0</v>
      </c>
    </row>
    <row r="13" ht="15.75" thickBot="1">
      <c r="B13" s="262">
        <f t="shared" si="0"/>
        <v>0</v>
      </c>
    </row>
    <row r="14" spans="1:3" ht="15">
      <c r="A14" s="209" t="s">
        <v>146</v>
      </c>
      <c r="B14" s="254">
        <f t="shared" si="0"/>
        <v>0</v>
      </c>
      <c r="C14" s="241">
        <f>CRPP!$D$113+CRP_SF!$D$114</f>
        <v>0</v>
      </c>
    </row>
    <row r="15" spans="1:3" ht="15">
      <c r="A15" s="211" t="s">
        <v>148</v>
      </c>
      <c r="B15" s="255">
        <f t="shared" si="0"/>
        <v>0</v>
      </c>
      <c r="C15" s="243">
        <f>CRPP!$D$134+CRP_SF!$D$135</f>
        <v>0</v>
      </c>
    </row>
    <row r="16" spans="1:3" ht="15.75" thickBot="1">
      <c r="A16" s="213" t="s">
        <v>150</v>
      </c>
      <c r="B16" s="255">
        <f t="shared" si="0"/>
        <v>0</v>
      </c>
      <c r="C16" s="243">
        <f>CRPP!$D$157+CRP_SF!$D$158</f>
        <v>0</v>
      </c>
    </row>
    <row r="17" spans="1:3" ht="15.75" thickBot="1">
      <c r="A17" s="215" t="s">
        <v>110</v>
      </c>
      <c r="B17" s="252">
        <f t="shared" si="0"/>
        <v>0</v>
      </c>
      <c r="C17" s="244">
        <f>CRPP!$D$159+CRP_SF!$D$160</f>
        <v>0</v>
      </c>
    </row>
    <row r="18" spans="1:3" ht="15.75" thickBot="1">
      <c r="A18" s="218" t="s">
        <v>125</v>
      </c>
      <c r="B18" s="253">
        <f t="shared" si="0"/>
        <v>0</v>
      </c>
      <c r="C18" s="245">
        <f>CRPP!$D$161+CRP_SF!$D$162</f>
        <v>0</v>
      </c>
    </row>
    <row r="19" spans="1:3" ht="15.75" thickBot="1">
      <c r="A19" s="215" t="s">
        <v>111</v>
      </c>
      <c r="B19" s="252">
        <f t="shared" si="0"/>
        <v>0</v>
      </c>
      <c r="C19" s="244">
        <f>CRPP!$D$163+CRP_SF!$D$164</f>
        <v>0</v>
      </c>
    </row>
    <row r="20" ht="15">
      <c r="B20" s="262">
        <f t="shared" si="0"/>
        <v>0</v>
      </c>
    </row>
    <row r="21" spans="1:2" ht="15.75" thickBot="1">
      <c r="A21" s="316" t="s">
        <v>201</v>
      </c>
      <c r="B21" s="262">
        <f aca="true" t="shared" si="1" ref="B21:B34">SUM(C21:IV21)</f>
        <v>0</v>
      </c>
    </row>
    <row r="22" spans="1:3" ht="15">
      <c r="A22" s="208" t="s">
        <v>145</v>
      </c>
      <c r="B22" s="250">
        <f t="shared" si="1"/>
        <v>0</v>
      </c>
      <c r="C22" s="240">
        <f>CRPP!$G$29+CRP_SF!$G$30</f>
        <v>0</v>
      </c>
    </row>
    <row r="23" spans="1:3" ht="15">
      <c r="A23" s="210" t="s">
        <v>147</v>
      </c>
      <c r="B23" s="251">
        <f t="shared" si="1"/>
        <v>0</v>
      </c>
      <c r="C23" s="242">
        <f>CRPP!$G$46+CRP_SF!$G$47</f>
        <v>0</v>
      </c>
    </row>
    <row r="24" spans="1:3" ht="15.75" thickBot="1">
      <c r="A24" s="212" t="s">
        <v>149</v>
      </c>
      <c r="B24" s="251">
        <f t="shared" si="1"/>
        <v>0</v>
      </c>
      <c r="C24" s="242">
        <f>CRPP!$G$89+CRP_SF!$G$90</f>
        <v>0</v>
      </c>
    </row>
    <row r="25" spans="1:3" ht="15.75" thickBot="1">
      <c r="A25" s="214" t="s">
        <v>109</v>
      </c>
      <c r="B25" s="252">
        <f t="shared" si="1"/>
        <v>0</v>
      </c>
      <c r="C25" s="244">
        <f>CRPP!$G$91+CRP_SF!$G$92</f>
        <v>0</v>
      </c>
    </row>
    <row r="26" spans="1:3" ht="15.75" thickBot="1">
      <c r="A26" s="217" t="s">
        <v>124</v>
      </c>
      <c r="B26" s="253">
        <f t="shared" si="1"/>
        <v>0</v>
      </c>
      <c r="C26" s="245">
        <f>CRPP!$G$93+CRP_SF!$G$94</f>
        <v>0</v>
      </c>
    </row>
    <row r="27" spans="1:3" ht="15.75" thickBot="1">
      <c r="A27" s="214" t="s">
        <v>111</v>
      </c>
      <c r="B27" s="252">
        <f t="shared" si="1"/>
        <v>0</v>
      </c>
      <c r="C27" s="244">
        <f>CRPP!$G$95+CRP_SF!$G$96</f>
        <v>0</v>
      </c>
    </row>
    <row r="28" ht="15.75" thickBot="1">
      <c r="B28" s="262">
        <f t="shared" si="1"/>
        <v>0</v>
      </c>
    </row>
    <row r="29" spans="1:3" ht="15">
      <c r="A29" s="209" t="s">
        <v>146</v>
      </c>
      <c r="B29" s="254">
        <f t="shared" si="1"/>
        <v>0</v>
      </c>
      <c r="C29" s="241">
        <f>CRPP!$G$113+CRP_SF!$G$114</f>
        <v>0</v>
      </c>
    </row>
    <row r="30" spans="1:3" ht="15">
      <c r="A30" s="211" t="s">
        <v>148</v>
      </c>
      <c r="B30" s="255">
        <f t="shared" si="1"/>
        <v>0</v>
      </c>
      <c r="C30" s="243">
        <f>CRPP!$G$134+CRP_SF!$G$135</f>
        <v>0</v>
      </c>
    </row>
    <row r="31" spans="1:3" ht="15.75" thickBot="1">
      <c r="A31" s="213" t="s">
        <v>150</v>
      </c>
      <c r="B31" s="255">
        <f t="shared" si="1"/>
        <v>0</v>
      </c>
      <c r="C31" s="243">
        <f>CRPP!$G$157+CRP_SF!$G$158</f>
        <v>0</v>
      </c>
    </row>
    <row r="32" spans="1:3" ht="15.75" thickBot="1">
      <c r="A32" s="215" t="s">
        <v>110</v>
      </c>
      <c r="B32" s="252">
        <f t="shared" si="1"/>
        <v>0</v>
      </c>
      <c r="C32" s="244">
        <f>CRPP!$G$159+CRP_SF!$G$160</f>
        <v>0</v>
      </c>
    </row>
    <row r="33" spans="1:3" ht="15.75" thickBot="1">
      <c r="A33" s="218" t="s">
        <v>125</v>
      </c>
      <c r="B33" s="253">
        <f t="shared" si="1"/>
        <v>0</v>
      </c>
      <c r="C33" s="245">
        <f>CRPP!$G$161+CRP_SF!$G$162</f>
        <v>0</v>
      </c>
    </row>
    <row r="34" spans="1:3" ht="15.75" thickBot="1">
      <c r="A34" s="215" t="s">
        <v>111</v>
      </c>
      <c r="B34" s="252">
        <f t="shared" si="1"/>
        <v>0</v>
      </c>
      <c r="C34" s="244">
        <f>CRPP!$G$163+CRP_SF!$G$164</f>
        <v>0</v>
      </c>
    </row>
    <row r="36" ht="15.75" thickBot="1">
      <c r="A36" s="316" t="s">
        <v>200</v>
      </c>
    </row>
    <row r="37" spans="1:2" ht="15.75" thickBot="1">
      <c r="A37" s="227" t="s">
        <v>135</v>
      </c>
      <c r="B37" s="262">
        <f t="shared" si="0"/>
        <v>0</v>
      </c>
    </row>
    <row r="38" spans="1:3" ht="15">
      <c r="A38" s="229" t="s">
        <v>41</v>
      </c>
      <c r="B38" s="262">
        <f t="shared" si="0"/>
        <v>0</v>
      </c>
      <c r="C38" s="309">
        <f>CRPP!$D$76+CRP_SF!$D$77</f>
        <v>0</v>
      </c>
    </row>
    <row r="39" spans="1:3" ht="15">
      <c r="A39" s="231" t="s">
        <v>113</v>
      </c>
      <c r="B39" s="262">
        <f t="shared" si="0"/>
        <v>0</v>
      </c>
      <c r="C39" s="309">
        <f>CRPP!$D$80+CRPP!$D$81+CRPP!$D$82+CRPP!$D$83+CRPP!$D$84+CRPP!$D$85+CRPP!$D$86+CRP_SF!$D$81+CRP_SF!$D$82+CRP_SF!$D$83+CRP_SF!$D$84+CRP_SF!$D$85+CRP_SF!$D$86+CRP_SF!$D$87</f>
        <v>0</v>
      </c>
    </row>
    <row r="40" spans="1:3" ht="15">
      <c r="A40" s="231" t="s">
        <v>195</v>
      </c>
      <c r="B40" s="262">
        <f t="shared" si="0"/>
        <v>0</v>
      </c>
      <c r="C40" s="309">
        <f>CRPP!$D$87+CRP_SF!$D$88</f>
        <v>0</v>
      </c>
    </row>
    <row r="41" spans="1:3" ht="15">
      <c r="A41" s="231"/>
      <c r="B41" s="262">
        <f t="shared" si="0"/>
        <v>0</v>
      </c>
      <c r="C41" s="309"/>
    </row>
    <row r="42" spans="1:3" ht="15.75" thickBot="1">
      <c r="A42" s="233" t="s">
        <v>114</v>
      </c>
      <c r="B42" s="262">
        <f t="shared" si="0"/>
        <v>0</v>
      </c>
      <c r="C42" s="310">
        <f>SUM(C37:C40)</f>
        <v>0</v>
      </c>
    </row>
    <row r="43" spans="1:3" ht="15.75" thickBot="1">
      <c r="A43" s="227" t="s">
        <v>130</v>
      </c>
      <c r="B43" s="262">
        <f t="shared" si="0"/>
        <v>0</v>
      </c>
      <c r="C43" s="249">
        <f>IF(C42&gt;D42,C42-D42,)</f>
        <v>0</v>
      </c>
    </row>
    <row r="44" spans="2:3" ht="15.75" thickBot="1">
      <c r="B44" s="262">
        <f t="shared" si="0"/>
        <v>0</v>
      </c>
      <c r="C44" s="310"/>
    </row>
    <row r="45" spans="1:2" ht="15.75" thickBot="1">
      <c r="A45" s="228" t="s">
        <v>136</v>
      </c>
      <c r="B45" s="262">
        <f t="shared" si="0"/>
        <v>0</v>
      </c>
    </row>
    <row r="46" spans="1:3" ht="15">
      <c r="A46" s="230" t="s">
        <v>112</v>
      </c>
      <c r="B46" s="262">
        <f t="shared" si="0"/>
        <v>0</v>
      </c>
      <c r="C46" s="309">
        <f>CRPP!$D$143+CRP_SF!$D$144</f>
        <v>0</v>
      </c>
    </row>
    <row r="47" spans="1:3" ht="15">
      <c r="A47" s="232" t="s">
        <v>198</v>
      </c>
      <c r="B47" s="262">
        <f t="shared" si="0"/>
        <v>0</v>
      </c>
      <c r="C47" s="309">
        <f>CRPP!$D$144+CRP_SF!$D$145</f>
        <v>0</v>
      </c>
    </row>
    <row r="48" spans="1:3" ht="15">
      <c r="A48" s="232" t="s">
        <v>199</v>
      </c>
      <c r="B48" s="262">
        <f t="shared" si="0"/>
        <v>0</v>
      </c>
      <c r="C48" s="309">
        <f>CRPP!$D$148+CRPP!$D$149+CRPP!$D$150+CRPP!$D$151+CRPP!$D$152+CRPP!$D$153+CRP_SF!$D$149+CRP_SF!$D$150+CRP_SF!$D$151+CRP_SF!$D$152+CRP_SF!$D$153+CRP_SF!$D$154</f>
        <v>0</v>
      </c>
    </row>
    <row r="49" spans="1:3" ht="15">
      <c r="A49" s="232" t="s">
        <v>197</v>
      </c>
      <c r="B49" s="262">
        <f t="shared" si="0"/>
        <v>0</v>
      </c>
      <c r="C49" s="309">
        <f>+CRPP!$D$154+CRP_SF!$D$155</f>
        <v>0</v>
      </c>
    </row>
    <row r="50" spans="1:3" ht="15.75" thickBot="1">
      <c r="A50" s="234" t="s">
        <v>115</v>
      </c>
      <c r="B50" s="262">
        <f t="shared" si="0"/>
        <v>0</v>
      </c>
      <c r="C50" s="311"/>
    </row>
    <row r="51" spans="1:2" ht="15.75" thickBot="1">
      <c r="A51" s="228" t="s">
        <v>131</v>
      </c>
      <c r="B51" s="262">
        <f t="shared" si="0"/>
        <v>0</v>
      </c>
    </row>
    <row r="53" ht="15.75" thickBot="1">
      <c r="A53" s="316" t="s">
        <v>201</v>
      </c>
    </row>
    <row r="54" spans="1:2" ht="15.75" thickBot="1">
      <c r="A54" s="227" t="s">
        <v>135</v>
      </c>
      <c r="B54" s="262">
        <f aca="true" t="shared" si="2" ref="B54:B68">SUM(C54:IV54)</f>
        <v>0</v>
      </c>
    </row>
    <row r="55" spans="1:3" ht="15">
      <c r="A55" s="229" t="s">
        <v>41</v>
      </c>
      <c r="B55" s="262">
        <f t="shared" si="2"/>
        <v>0</v>
      </c>
      <c r="C55" s="309">
        <f>CRPP!$G$76+CRP_SF!$G$77</f>
        <v>0</v>
      </c>
    </row>
    <row r="56" spans="1:3" ht="15">
      <c r="A56" s="231" t="s">
        <v>113</v>
      </c>
      <c r="B56" s="262">
        <f t="shared" si="2"/>
        <v>0</v>
      </c>
      <c r="C56" s="309">
        <f>CRPP!$G$80+CRPP!$G$81+CRPP!$G$82+CRPP!$G$83+CRPP!$G$84+CRPP!$G$85+CRPP!$G$86+CRP_SF!$G$81+CRP_SF!$G$82+CRP_SF!$G$83+CRP_SF!$G$84+CRP_SF!$G$85+CRP_SF!$G$86+CRP_SF!$G$87</f>
        <v>0</v>
      </c>
    </row>
    <row r="57" spans="1:3" ht="15">
      <c r="A57" s="231" t="s">
        <v>195</v>
      </c>
      <c r="B57" s="262">
        <f t="shared" si="2"/>
        <v>0</v>
      </c>
      <c r="C57" s="309">
        <f>CRPP!$G$87+CRP_SF!$G$88</f>
        <v>0</v>
      </c>
    </row>
    <row r="58" spans="1:3" ht="15">
      <c r="A58" s="231"/>
      <c r="B58" s="262">
        <f t="shared" si="2"/>
        <v>0</v>
      </c>
      <c r="C58" s="309"/>
    </row>
    <row r="59" spans="1:3" ht="15.75" thickBot="1">
      <c r="A59" s="233" t="s">
        <v>114</v>
      </c>
      <c r="B59" s="262">
        <f t="shared" si="2"/>
        <v>0</v>
      </c>
      <c r="C59" s="310">
        <f>SUM(C54:C57)</f>
        <v>0</v>
      </c>
    </row>
    <row r="60" spans="1:3" ht="15.75" thickBot="1">
      <c r="A60" s="227" t="s">
        <v>130</v>
      </c>
      <c r="B60" s="262">
        <f t="shared" si="2"/>
        <v>0</v>
      </c>
      <c r="C60" s="249">
        <f>IF(C59&gt;D59,C59-D59,)</f>
        <v>0</v>
      </c>
    </row>
    <row r="61" spans="2:3" ht="15.75" thickBot="1">
      <c r="B61" s="262">
        <f t="shared" si="2"/>
        <v>0</v>
      </c>
      <c r="C61" s="310"/>
    </row>
    <row r="62" spans="1:2" ht="15.75" thickBot="1">
      <c r="A62" s="228" t="s">
        <v>136</v>
      </c>
      <c r="B62" s="262">
        <f t="shared" si="2"/>
        <v>0</v>
      </c>
    </row>
    <row r="63" spans="1:3" ht="15">
      <c r="A63" s="230" t="s">
        <v>112</v>
      </c>
      <c r="B63" s="262">
        <f t="shared" si="2"/>
        <v>0</v>
      </c>
      <c r="C63" s="309">
        <f>CRPP!$G$143+CRP_SF!$G$144</f>
        <v>0</v>
      </c>
    </row>
    <row r="64" spans="1:3" ht="15">
      <c r="A64" s="232" t="s">
        <v>198</v>
      </c>
      <c r="B64" s="262">
        <f t="shared" si="2"/>
        <v>0</v>
      </c>
      <c r="C64" s="309">
        <f>CRPP!$G$144+CRP_SF!$G$145</f>
        <v>0</v>
      </c>
    </row>
    <row r="65" spans="1:3" ht="15">
      <c r="A65" s="232" t="s">
        <v>199</v>
      </c>
      <c r="B65" s="262">
        <f t="shared" si="2"/>
        <v>0</v>
      </c>
      <c r="C65" s="309">
        <f>CRPP!$G$148+CRPP!$G$149+CRPP!$G$150+CRPP!$G$151+CRPP!$G$152+CRPP!$G$153+CRP_SF!$G$149+CRP_SF!$G$150+CRP_SF!$G$151+CRP_SF!$G$152+CRP_SF!$G$153+CRP_SF!$G$154</f>
        <v>0</v>
      </c>
    </row>
    <row r="66" spans="1:3" ht="15">
      <c r="A66" s="232" t="s">
        <v>197</v>
      </c>
      <c r="B66" s="262">
        <f t="shared" si="2"/>
        <v>0</v>
      </c>
      <c r="C66" s="309">
        <f>+CRPP!$G$154+CRP_SF!$G$155</f>
        <v>0</v>
      </c>
    </row>
    <row r="67" spans="1:3" ht="15.75" thickBot="1">
      <c r="A67" s="234" t="s">
        <v>115</v>
      </c>
      <c r="B67" s="262">
        <f t="shared" si="2"/>
        <v>0</v>
      </c>
      <c r="C67" s="311"/>
    </row>
    <row r="68" spans="1:2" ht="15.75" thickBot="1">
      <c r="A68" s="228" t="s">
        <v>131</v>
      </c>
      <c r="B68" s="262">
        <f t="shared" si="2"/>
        <v>0</v>
      </c>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10">
    <tabColor rgb="FF92D050"/>
  </sheetPr>
  <dimension ref="A1:M100"/>
  <sheetViews>
    <sheetView showGridLines="0" zoomScalePageLayoutView="0" workbookViewId="0" topLeftCell="A1">
      <selection activeCell="A1" sqref="A1"/>
    </sheetView>
  </sheetViews>
  <sheetFormatPr defaultColWidth="11.421875" defaultRowHeight="15"/>
  <cols>
    <col min="1" max="2" width="2.140625" style="326" customWidth="1"/>
    <col min="3" max="11" width="11.421875" style="326" customWidth="1"/>
    <col min="12" max="12" width="45.7109375" style="326" customWidth="1"/>
    <col min="13" max="13" width="2.8515625" style="326" customWidth="1"/>
    <col min="14" max="16384" width="11.421875" style="326" customWidth="1"/>
  </cols>
  <sheetData>
    <row r="1" spans="1:13" s="327" customFormat="1" ht="15">
      <c r="A1" s="506"/>
      <c r="B1" s="507"/>
      <c r="C1" s="507"/>
      <c r="D1" s="507"/>
      <c r="E1" s="507"/>
      <c r="F1" s="507"/>
      <c r="G1" s="507"/>
      <c r="H1" s="507"/>
      <c r="I1" s="507"/>
      <c r="J1" s="507"/>
      <c r="K1" s="507"/>
      <c r="L1" s="507"/>
      <c r="M1" s="508"/>
    </row>
    <row r="2" spans="1:13" s="327" customFormat="1" ht="31.5" customHeight="1">
      <c r="A2" s="509"/>
      <c r="B2" s="540" t="s">
        <v>210</v>
      </c>
      <c r="C2" s="540"/>
      <c r="D2" s="540"/>
      <c r="E2" s="540"/>
      <c r="F2" s="540"/>
      <c r="G2" s="540"/>
      <c r="H2" s="540"/>
      <c r="I2" s="540"/>
      <c r="J2" s="540"/>
      <c r="K2" s="540"/>
      <c r="L2" s="540"/>
      <c r="M2" s="510"/>
    </row>
    <row r="3" spans="1:13" s="327" customFormat="1" ht="15">
      <c r="A3" s="509"/>
      <c r="B3" s="511"/>
      <c r="C3" s="511"/>
      <c r="D3" s="511"/>
      <c r="E3" s="511"/>
      <c r="F3" s="511"/>
      <c r="G3" s="511"/>
      <c r="H3" s="511"/>
      <c r="I3" s="511"/>
      <c r="J3" s="511"/>
      <c r="K3" s="511"/>
      <c r="L3" s="511"/>
      <c r="M3" s="510"/>
    </row>
    <row r="4" spans="1:13" s="327" customFormat="1" ht="31.5" customHeight="1">
      <c r="A4" s="509"/>
      <c r="B4" s="511"/>
      <c r="C4" s="531" t="s">
        <v>331</v>
      </c>
      <c r="D4" s="531"/>
      <c r="E4" s="531"/>
      <c r="F4" s="531"/>
      <c r="G4" s="531"/>
      <c r="H4" s="531"/>
      <c r="I4" s="531"/>
      <c r="J4" s="531"/>
      <c r="K4" s="531"/>
      <c r="L4" s="531"/>
      <c r="M4" s="510"/>
    </row>
    <row r="5" spans="1:13" s="327" customFormat="1" ht="15" customHeight="1">
      <c r="A5" s="509"/>
      <c r="B5" s="511"/>
      <c r="C5" s="512"/>
      <c r="D5" s="512"/>
      <c r="E5" s="512"/>
      <c r="F5" s="512"/>
      <c r="G5" s="512"/>
      <c r="H5" s="512"/>
      <c r="I5" s="512"/>
      <c r="J5" s="512"/>
      <c r="K5" s="512"/>
      <c r="L5" s="512"/>
      <c r="M5" s="510"/>
    </row>
    <row r="6" spans="1:13" s="327" customFormat="1" ht="15" customHeight="1">
      <c r="A6" s="509"/>
      <c r="B6" s="511"/>
      <c r="C6" s="531" t="s">
        <v>332</v>
      </c>
      <c r="D6" s="531"/>
      <c r="E6" s="531"/>
      <c r="F6" s="531"/>
      <c r="G6" s="531"/>
      <c r="H6" s="531"/>
      <c r="I6" s="531"/>
      <c r="J6" s="531"/>
      <c r="K6" s="531"/>
      <c r="L6" s="531"/>
      <c r="M6" s="510"/>
    </row>
    <row r="7" spans="1:13" s="327" customFormat="1" ht="15" customHeight="1">
      <c r="A7" s="509"/>
      <c r="B7" s="511"/>
      <c r="C7" s="512"/>
      <c r="D7" s="512"/>
      <c r="E7" s="512"/>
      <c r="F7" s="512"/>
      <c r="G7" s="512"/>
      <c r="H7" s="512"/>
      <c r="I7" s="512"/>
      <c r="J7" s="512"/>
      <c r="K7" s="512"/>
      <c r="L7" s="512"/>
      <c r="M7" s="510"/>
    </row>
    <row r="8" spans="1:13" s="327" customFormat="1" ht="30" customHeight="1">
      <c r="A8" s="509"/>
      <c r="B8" s="511"/>
      <c r="C8" s="536" t="s">
        <v>333</v>
      </c>
      <c r="D8" s="536"/>
      <c r="E8" s="536"/>
      <c r="F8" s="536"/>
      <c r="G8" s="536"/>
      <c r="H8" s="536"/>
      <c r="I8" s="536"/>
      <c r="J8" s="536"/>
      <c r="K8" s="536"/>
      <c r="L8" s="536"/>
      <c r="M8" s="510"/>
    </row>
    <row r="9" spans="1:13" s="327" customFormat="1" ht="15" customHeight="1" hidden="1">
      <c r="A9" s="509"/>
      <c r="B9" s="511"/>
      <c r="C9" s="536"/>
      <c r="D9" s="536"/>
      <c r="E9" s="536"/>
      <c r="F9" s="536"/>
      <c r="G9" s="536"/>
      <c r="H9" s="536"/>
      <c r="I9" s="536"/>
      <c r="J9" s="536"/>
      <c r="K9" s="536"/>
      <c r="L9" s="536"/>
      <c r="M9" s="510"/>
    </row>
    <row r="10" spans="1:13" s="327" customFormat="1" ht="15">
      <c r="A10" s="509"/>
      <c r="B10" s="511"/>
      <c r="C10" s="513"/>
      <c r="D10" s="513"/>
      <c r="E10" s="513"/>
      <c r="F10" s="513"/>
      <c r="G10" s="513"/>
      <c r="H10" s="513"/>
      <c r="I10" s="513"/>
      <c r="J10" s="513"/>
      <c r="K10" s="513"/>
      <c r="L10" s="513"/>
      <c r="M10" s="510"/>
    </row>
    <row r="11" spans="1:13" s="327" customFormat="1" ht="15">
      <c r="A11" s="509"/>
      <c r="B11" s="511"/>
      <c r="C11" s="514" t="s">
        <v>289</v>
      </c>
      <c r="D11" s="515"/>
      <c r="E11" s="515"/>
      <c r="F11" s="515"/>
      <c r="G11" s="515"/>
      <c r="H11" s="516"/>
      <c r="I11" s="516"/>
      <c r="J11" s="516"/>
      <c r="K11" s="516"/>
      <c r="L11" s="512"/>
      <c r="M11" s="510"/>
    </row>
    <row r="12" spans="1:13" s="327" customFormat="1" ht="15">
      <c r="A12" s="509"/>
      <c r="B12" s="511"/>
      <c r="C12" s="517"/>
      <c r="D12" s="516"/>
      <c r="E12" s="516"/>
      <c r="F12" s="516"/>
      <c r="G12" s="516"/>
      <c r="H12" s="516"/>
      <c r="I12" s="516"/>
      <c r="J12" s="516"/>
      <c r="K12" s="516"/>
      <c r="L12" s="516"/>
      <c r="M12" s="510"/>
    </row>
    <row r="13" spans="1:13" s="327" customFormat="1" ht="15">
      <c r="A13" s="509"/>
      <c r="B13" s="511"/>
      <c r="C13" s="537" t="s">
        <v>311</v>
      </c>
      <c r="D13" s="537"/>
      <c r="E13" s="537"/>
      <c r="F13" s="537"/>
      <c r="G13" s="537"/>
      <c r="H13" s="537"/>
      <c r="I13" s="537"/>
      <c r="J13" s="537"/>
      <c r="K13" s="537"/>
      <c r="L13" s="537"/>
      <c r="M13" s="510"/>
    </row>
    <row r="14" spans="1:13" s="327" customFormat="1" ht="15">
      <c r="A14" s="509"/>
      <c r="B14" s="511"/>
      <c r="C14" s="531" t="s">
        <v>312</v>
      </c>
      <c r="D14" s="531"/>
      <c r="E14" s="531"/>
      <c r="F14" s="531"/>
      <c r="G14" s="531"/>
      <c r="H14" s="531"/>
      <c r="I14" s="531"/>
      <c r="J14" s="531"/>
      <c r="K14" s="531"/>
      <c r="L14" s="531"/>
      <c r="M14" s="510"/>
    </row>
    <row r="15" spans="1:13" s="327" customFormat="1" ht="21" customHeight="1">
      <c r="A15" s="509"/>
      <c r="B15" s="511"/>
      <c r="C15" s="518" t="s">
        <v>334</v>
      </c>
      <c r="D15" s="516"/>
      <c r="E15" s="516"/>
      <c r="F15" s="516"/>
      <c r="G15" s="516"/>
      <c r="H15" s="516"/>
      <c r="I15" s="516"/>
      <c r="J15" s="516"/>
      <c r="K15" s="516"/>
      <c r="L15" s="516"/>
      <c r="M15" s="510"/>
    </row>
    <row r="16" spans="1:13" s="327" customFormat="1" ht="15" customHeight="1">
      <c r="A16" s="509"/>
      <c r="B16" s="511"/>
      <c r="C16" s="537" t="s">
        <v>313</v>
      </c>
      <c r="D16" s="537"/>
      <c r="E16" s="537"/>
      <c r="F16" s="537"/>
      <c r="G16" s="537"/>
      <c r="H16" s="537"/>
      <c r="I16" s="537"/>
      <c r="J16" s="537"/>
      <c r="K16" s="537"/>
      <c r="L16" s="537"/>
      <c r="M16" s="510"/>
    </row>
    <row r="17" spans="1:13" s="327" customFormat="1" ht="15" customHeight="1">
      <c r="A17" s="509"/>
      <c r="B17" s="511"/>
      <c r="C17" s="537" t="s">
        <v>314</v>
      </c>
      <c r="D17" s="537"/>
      <c r="E17" s="537"/>
      <c r="F17" s="537"/>
      <c r="G17" s="537"/>
      <c r="H17" s="537"/>
      <c r="I17" s="537"/>
      <c r="J17" s="537"/>
      <c r="K17" s="537"/>
      <c r="L17" s="537"/>
      <c r="M17" s="510"/>
    </row>
    <row r="18" spans="1:13" s="327" customFormat="1" ht="15">
      <c r="A18" s="509"/>
      <c r="B18" s="511"/>
      <c r="C18" s="517"/>
      <c r="D18" s="516"/>
      <c r="E18" s="516"/>
      <c r="F18" s="516"/>
      <c r="G18" s="516"/>
      <c r="H18" s="516"/>
      <c r="I18" s="516"/>
      <c r="J18" s="516"/>
      <c r="K18" s="516"/>
      <c r="L18" s="518"/>
      <c r="M18" s="510"/>
    </row>
    <row r="19" spans="1:13" s="327" customFormat="1" ht="15">
      <c r="A19" s="509"/>
      <c r="B19" s="511"/>
      <c r="C19" s="519" t="s">
        <v>290</v>
      </c>
      <c r="D19" s="516"/>
      <c r="E19" s="516"/>
      <c r="F19" s="516"/>
      <c r="G19" s="516"/>
      <c r="H19" s="516"/>
      <c r="I19" s="516"/>
      <c r="J19" s="516"/>
      <c r="K19" s="516"/>
      <c r="L19" s="518"/>
      <c r="M19" s="510"/>
    </row>
    <row r="20" spans="1:13" s="327" customFormat="1" ht="15">
      <c r="A20" s="509"/>
      <c r="B20" s="511"/>
      <c r="C20" s="518" t="s">
        <v>291</v>
      </c>
      <c r="D20" s="518"/>
      <c r="E20" s="518"/>
      <c r="F20" s="518"/>
      <c r="G20" s="518"/>
      <c r="H20" s="518"/>
      <c r="I20" s="518"/>
      <c r="J20" s="518"/>
      <c r="K20" s="518"/>
      <c r="L20" s="518"/>
      <c r="M20" s="510"/>
    </row>
    <row r="21" spans="1:13" s="327" customFormat="1" ht="15" customHeight="1">
      <c r="A21" s="509"/>
      <c r="B21" s="511"/>
      <c r="C21" s="520" t="s">
        <v>292</v>
      </c>
      <c r="D21" s="518"/>
      <c r="E21" s="518"/>
      <c r="F21" s="518"/>
      <c r="G21" s="518"/>
      <c r="H21" s="518"/>
      <c r="I21" s="518"/>
      <c r="J21" s="518"/>
      <c r="K21" s="518"/>
      <c r="L21" s="521"/>
      <c r="M21" s="510"/>
    </row>
    <row r="22" spans="1:13" s="327" customFormat="1" ht="15" customHeight="1">
      <c r="A22" s="509"/>
      <c r="B22" s="511"/>
      <c r="C22" s="520" t="s">
        <v>293</v>
      </c>
      <c r="D22" s="518"/>
      <c r="E22" s="518"/>
      <c r="F22" s="518"/>
      <c r="G22" s="518"/>
      <c r="H22" s="518"/>
      <c r="I22" s="518"/>
      <c r="J22" s="518"/>
      <c r="K22" s="518"/>
      <c r="L22" s="518"/>
      <c r="M22" s="510"/>
    </row>
    <row r="23" spans="1:13" s="327" customFormat="1" ht="30" customHeight="1">
      <c r="A23" s="509"/>
      <c r="B23" s="511"/>
      <c r="C23" s="541" t="s">
        <v>294</v>
      </c>
      <c r="D23" s="541"/>
      <c r="E23" s="541"/>
      <c r="F23" s="541"/>
      <c r="G23" s="541"/>
      <c r="H23" s="541"/>
      <c r="I23" s="541"/>
      <c r="J23" s="541"/>
      <c r="K23" s="541"/>
      <c r="L23" s="541"/>
      <c r="M23" s="510"/>
    </row>
    <row r="24" spans="1:13" s="327" customFormat="1" ht="15">
      <c r="A24" s="509"/>
      <c r="B24" s="511"/>
      <c r="C24" s="518" t="s">
        <v>295</v>
      </c>
      <c r="D24" s="518"/>
      <c r="E24" s="518"/>
      <c r="F24" s="518"/>
      <c r="G24" s="518"/>
      <c r="H24" s="518"/>
      <c r="I24" s="518"/>
      <c r="J24" s="518"/>
      <c r="K24" s="518"/>
      <c r="L24" s="518"/>
      <c r="M24" s="510"/>
    </row>
    <row r="25" spans="1:13" s="327" customFormat="1" ht="15">
      <c r="A25" s="509"/>
      <c r="B25" s="511"/>
      <c r="C25" s="520" t="s">
        <v>296</v>
      </c>
      <c r="D25" s="518"/>
      <c r="E25" s="518"/>
      <c r="F25" s="518"/>
      <c r="G25" s="518"/>
      <c r="H25" s="518"/>
      <c r="I25" s="518"/>
      <c r="J25" s="518"/>
      <c r="K25" s="518"/>
      <c r="L25" s="518"/>
      <c r="M25" s="510"/>
    </row>
    <row r="26" spans="1:13" s="327" customFormat="1" ht="15.75">
      <c r="A26" s="509"/>
      <c r="B26" s="511"/>
      <c r="C26" s="520" t="s">
        <v>293</v>
      </c>
      <c r="D26" s="518"/>
      <c r="E26" s="518"/>
      <c r="F26" s="518"/>
      <c r="G26" s="518"/>
      <c r="H26" s="518"/>
      <c r="I26" s="518"/>
      <c r="J26" s="518"/>
      <c r="K26" s="518"/>
      <c r="L26" s="518"/>
      <c r="M26" s="510"/>
    </row>
    <row r="27" spans="1:13" s="327" customFormat="1" ht="15">
      <c r="A27" s="509"/>
      <c r="B27" s="511"/>
      <c r="C27" s="520" t="s">
        <v>297</v>
      </c>
      <c r="D27" s="518"/>
      <c r="E27" s="518"/>
      <c r="F27" s="518"/>
      <c r="G27" s="518"/>
      <c r="H27" s="518"/>
      <c r="I27" s="518"/>
      <c r="J27" s="518"/>
      <c r="K27" s="518"/>
      <c r="L27" s="518"/>
      <c r="M27" s="510"/>
    </row>
    <row r="28" spans="1:13" s="327" customFormat="1" ht="15">
      <c r="A28" s="509"/>
      <c r="B28" s="511"/>
      <c r="C28" s="518" t="s">
        <v>298</v>
      </c>
      <c r="D28" s="518"/>
      <c r="E28" s="518"/>
      <c r="F28" s="518"/>
      <c r="G28" s="518"/>
      <c r="H28" s="518"/>
      <c r="I28" s="518"/>
      <c r="J28" s="518"/>
      <c r="K28" s="518"/>
      <c r="L28" s="516"/>
      <c r="M28" s="510"/>
    </row>
    <row r="29" spans="1:13" s="327" customFormat="1" ht="15">
      <c r="A29" s="509"/>
      <c r="B29" s="511"/>
      <c r="C29" s="518"/>
      <c r="D29" s="518"/>
      <c r="E29" s="518"/>
      <c r="F29" s="518"/>
      <c r="G29" s="518"/>
      <c r="H29" s="518"/>
      <c r="I29" s="518"/>
      <c r="J29" s="518"/>
      <c r="K29" s="518"/>
      <c r="L29" s="516"/>
      <c r="M29" s="510"/>
    </row>
    <row r="30" spans="1:13" s="327" customFormat="1" ht="15">
      <c r="A30" s="509"/>
      <c r="B30" s="511"/>
      <c r="C30" s="518" t="s">
        <v>315</v>
      </c>
      <c r="D30" s="518"/>
      <c r="E30" s="518"/>
      <c r="F30" s="518"/>
      <c r="G30" s="518"/>
      <c r="H30" s="518"/>
      <c r="I30" s="518"/>
      <c r="J30" s="518"/>
      <c r="K30" s="518"/>
      <c r="L30" s="516"/>
      <c r="M30" s="510"/>
    </row>
    <row r="31" spans="1:13" s="327" customFormat="1" ht="27.75" customHeight="1">
      <c r="A31" s="509"/>
      <c r="B31" s="511"/>
      <c r="C31" s="542" t="s">
        <v>316</v>
      </c>
      <c r="D31" s="542"/>
      <c r="E31" s="542"/>
      <c r="F31" s="542"/>
      <c r="G31" s="542"/>
      <c r="H31" s="542"/>
      <c r="I31" s="542"/>
      <c r="J31" s="542"/>
      <c r="K31" s="542"/>
      <c r="L31" s="542"/>
      <c r="M31" s="510"/>
    </row>
    <row r="32" spans="1:13" s="327" customFormat="1" ht="15">
      <c r="A32" s="509"/>
      <c r="B32" s="511"/>
      <c r="C32" s="518"/>
      <c r="D32" s="518"/>
      <c r="E32" s="518"/>
      <c r="F32" s="518"/>
      <c r="G32" s="518"/>
      <c r="H32" s="518"/>
      <c r="I32" s="518"/>
      <c r="J32" s="518"/>
      <c r="K32" s="518"/>
      <c r="L32" s="516"/>
      <c r="M32" s="510"/>
    </row>
    <row r="33" spans="1:13" s="327" customFormat="1" ht="15">
      <c r="A33" s="509"/>
      <c r="B33" s="511"/>
      <c r="C33" s="538" t="s">
        <v>299</v>
      </c>
      <c r="D33" s="538"/>
      <c r="E33" s="538"/>
      <c r="F33" s="538"/>
      <c r="G33" s="538"/>
      <c r="H33" s="538"/>
      <c r="I33" s="538"/>
      <c r="J33" s="538"/>
      <c r="K33" s="538"/>
      <c r="L33" s="538"/>
      <c r="M33" s="510"/>
    </row>
    <row r="34" spans="1:13" s="327" customFormat="1" ht="15">
      <c r="A34" s="509"/>
      <c r="B34" s="511"/>
      <c r="C34" s="538" t="s">
        <v>300</v>
      </c>
      <c r="D34" s="538"/>
      <c r="E34" s="538"/>
      <c r="F34" s="538"/>
      <c r="G34" s="538"/>
      <c r="H34" s="538"/>
      <c r="I34" s="538"/>
      <c r="J34" s="538"/>
      <c r="K34" s="538"/>
      <c r="L34" s="538"/>
      <c r="M34" s="510"/>
    </row>
    <row r="35" spans="1:13" s="327" customFormat="1" ht="15">
      <c r="A35" s="509"/>
      <c r="B35" s="511"/>
      <c r="C35" s="518"/>
      <c r="D35" s="518"/>
      <c r="E35" s="518"/>
      <c r="F35" s="518"/>
      <c r="G35" s="518"/>
      <c r="H35" s="518"/>
      <c r="I35" s="518"/>
      <c r="J35" s="518"/>
      <c r="K35" s="518"/>
      <c r="L35" s="516"/>
      <c r="M35" s="510"/>
    </row>
    <row r="36" spans="1:13" s="327" customFormat="1" ht="15">
      <c r="A36" s="509"/>
      <c r="B36" s="511"/>
      <c r="C36" s="514" t="s">
        <v>301</v>
      </c>
      <c r="D36" s="514"/>
      <c r="E36" s="514"/>
      <c r="F36" s="514"/>
      <c r="G36" s="514"/>
      <c r="H36" s="516"/>
      <c r="I36" s="516"/>
      <c r="J36" s="516"/>
      <c r="K36" s="516"/>
      <c r="L36" s="516"/>
      <c r="M36" s="510"/>
    </row>
    <row r="37" spans="1:13" s="327" customFormat="1" ht="15">
      <c r="A37" s="509"/>
      <c r="B37" s="511"/>
      <c r="C37" s="519" t="s">
        <v>336</v>
      </c>
      <c r="D37" s="516"/>
      <c r="E37" s="516"/>
      <c r="F37" s="516"/>
      <c r="G37" s="516"/>
      <c r="H37" s="516"/>
      <c r="I37" s="516"/>
      <c r="J37" s="516"/>
      <c r="K37" s="516"/>
      <c r="L37" s="516"/>
      <c r="M37" s="510"/>
    </row>
    <row r="38" spans="1:13" s="327" customFormat="1" ht="15">
      <c r="A38" s="509"/>
      <c r="B38" s="511"/>
      <c r="C38" s="522" t="s">
        <v>302</v>
      </c>
      <c r="D38" s="519"/>
      <c r="E38" s="519"/>
      <c r="F38" s="516"/>
      <c r="G38" s="516"/>
      <c r="H38" s="516"/>
      <c r="I38" s="516"/>
      <c r="J38" s="516"/>
      <c r="K38" s="516"/>
      <c r="L38" s="516"/>
      <c r="M38" s="510"/>
    </row>
    <row r="39" spans="1:13" s="327" customFormat="1" ht="26.25" customHeight="1">
      <c r="A39" s="509"/>
      <c r="B39" s="511"/>
      <c r="C39" s="531" t="s">
        <v>303</v>
      </c>
      <c r="D39" s="531"/>
      <c r="E39" s="531"/>
      <c r="F39" s="531"/>
      <c r="G39" s="531"/>
      <c r="H39" s="531"/>
      <c r="I39" s="531"/>
      <c r="J39" s="531"/>
      <c r="K39" s="531"/>
      <c r="L39" s="531"/>
      <c r="M39" s="510"/>
    </row>
    <row r="40" spans="1:13" s="327" customFormat="1" ht="15">
      <c r="A40" s="509"/>
      <c r="B40" s="511"/>
      <c r="C40" s="522" t="s">
        <v>304</v>
      </c>
      <c r="D40" s="519"/>
      <c r="E40" s="519"/>
      <c r="F40" s="516"/>
      <c r="G40" s="516"/>
      <c r="H40" s="516"/>
      <c r="I40" s="516"/>
      <c r="J40" s="516"/>
      <c r="K40" s="516"/>
      <c r="L40" s="516"/>
      <c r="M40" s="510"/>
    </row>
    <row r="41" spans="1:13" s="327" customFormat="1" ht="15">
      <c r="A41" s="509"/>
      <c r="B41" s="511"/>
      <c r="C41" s="522" t="s">
        <v>305</v>
      </c>
      <c r="D41" s="519"/>
      <c r="E41" s="519"/>
      <c r="F41" s="516"/>
      <c r="G41" s="516"/>
      <c r="H41" s="516"/>
      <c r="I41" s="516"/>
      <c r="J41" s="516"/>
      <c r="K41" s="516"/>
      <c r="L41" s="516"/>
      <c r="M41" s="510"/>
    </row>
    <row r="42" spans="1:13" s="327" customFormat="1" ht="15">
      <c r="A42" s="509"/>
      <c r="B42" s="511"/>
      <c r="C42" s="522" t="s">
        <v>306</v>
      </c>
      <c r="D42" s="519"/>
      <c r="E42" s="519"/>
      <c r="F42" s="516"/>
      <c r="G42" s="516"/>
      <c r="H42" s="516"/>
      <c r="I42" s="516"/>
      <c r="J42" s="516"/>
      <c r="K42" s="516"/>
      <c r="L42" s="516"/>
      <c r="M42" s="510"/>
    </row>
    <row r="43" spans="1:13" s="327" customFormat="1" ht="26.25" customHeight="1">
      <c r="A43" s="509"/>
      <c r="B43" s="511"/>
      <c r="C43" s="531" t="s">
        <v>317</v>
      </c>
      <c r="D43" s="531"/>
      <c r="E43" s="531"/>
      <c r="F43" s="531"/>
      <c r="G43" s="531"/>
      <c r="H43" s="531"/>
      <c r="I43" s="531"/>
      <c r="J43" s="531"/>
      <c r="K43" s="531"/>
      <c r="L43" s="531"/>
      <c r="M43" s="510"/>
    </row>
    <row r="44" spans="1:13" s="327" customFormat="1" ht="15">
      <c r="A44" s="509"/>
      <c r="B44" s="511"/>
      <c r="C44" s="516"/>
      <c r="D44" s="516"/>
      <c r="E44" s="516"/>
      <c r="F44" s="516"/>
      <c r="G44" s="516"/>
      <c r="H44" s="516"/>
      <c r="I44" s="516"/>
      <c r="J44" s="516"/>
      <c r="K44" s="516"/>
      <c r="L44" s="516"/>
      <c r="M44" s="510"/>
    </row>
    <row r="45" spans="1:13" s="327" customFormat="1" ht="15">
      <c r="A45" s="509"/>
      <c r="B45" s="511"/>
      <c r="C45" s="514" t="s">
        <v>307</v>
      </c>
      <c r="D45" s="514"/>
      <c r="E45" s="514"/>
      <c r="F45" s="514"/>
      <c r="G45" s="514"/>
      <c r="H45" s="516"/>
      <c r="I45" s="516"/>
      <c r="J45" s="516"/>
      <c r="K45" s="516"/>
      <c r="L45" s="516"/>
      <c r="M45" s="510"/>
    </row>
    <row r="46" spans="1:13" s="327" customFormat="1" ht="15">
      <c r="A46" s="509"/>
      <c r="B46" s="511"/>
      <c r="C46" s="516"/>
      <c r="D46" s="516"/>
      <c r="E46" s="516"/>
      <c r="F46" s="516"/>
      <c r="G46" s="516"/>
      <c r="H46" s="516"/>
      <c r="I46" s="516"/>
      <c r="J46" s="516"/>
      <c r="K46" s="516"/>
      <c r="L46" s="516"/>
      <c r="M46" s="510"/>
    </row>
    <row r="47" spans="1:13" s="327" customFormat="1" ht="15">
      <c r="A47" s="509"/>
      <c r="B47" s="511"/>
      <c r="C47" s="519" t="s">
        <v>337</v>
      </c>
      <c r="D47" s="519"/>
      <c r="E47" s="519"/>
      <c r="F47" s="519"/>
      <c r="G47" s="519"/>
      <c r="H47" s="519"/>
      <c r="I47" s="519"/>
      <c r="J47" s="519"/>
      <c r="K47" s="519"/>
      <c r="L47" s="519"/>
      <c r="M47" s="510"/>
    </row>
    <row r="48" spans="1:13" s="327" customFormat="1" ht="15">
      <c r="A48" s="509"/>
      <c r="B48" s="511"/>
      <c r="C48" s="522"/>
      <c r="D48" s="519"/>
      <c r="E48" s="519"/>
      <c r="F48" s="519"/>
      <c r="G48" s="519"/>
      <c r="H48" s="519"/>
      <c r="I48" s="519"/>
      <c r="J48" s="519"/>
      <c r="K48" s="519"/>
      <c r="L48" s="519"/>
      <c r="M48" s="510"/>
    </row>
    <row r="49" spans="1:13" s="327" customFormat="1" ht="15">
      <c r="A49" s="509"/>
      <c r="B49" s="511"/>
      <c r="C49" s="527" t="s">
        <v>318</v>
      </c>
      <c r="D49" s="527"/>
      <c r="E49" s="527"/>
      <c r="F49" s="527"/>
      <c r="G49" s="527"/>
      <c r="H49" s="527"/>
      <c r="I49" s="527"/>
      <c r="J49" s="527"/>
      <c r="K49" s="527"/>
      <c r="L49" s="527"/>
      <c r="M49" s="510"/>
    </row>
    <row r="50" spans="1:13" s="327" customFormat="1" ht="15">
      <c r="A50" s="509"/>
      <c r="B50" s="511"/>
      <c r="C50" s="530" t="s">
        <v>319</v>
      </c>
      <c r="D50" s="530"/>
      <c r="E50" s="530"/>
      <c r="F50" s="530"/>
      <c r="G50" s="530"/>
      <c r="H50" s="530"/>
      <c r="I50" s="530"/>
      <c r="J50" s="530"/>
      <c r="K50" s="530"/>
      <c r="L50" s="530"/>
      <c r="M50" s="510"/>
    </row>
    <row r="51" spans="1:13" s="327" customFormat="1" ht="15">
      <c r="A51" s="509"/>
      <c r="B51" s="511"/>
      <c r="C51" s="529" t="s">
        <v>320</v>
      </c>
      <c r="D51" s="529"/>
      <c r="E51" s="529"/>
      <c r="F51" s="529"/>
      <c r="G51" s="529"/>
      <c r="H51" s="529"/>
      <c r="I51" s="529"/>
      <c r="J51" s="529"/>
      <c r="K51" s="529"/>
      <c r="L51" s="529"/>
      <c r="M51" s="510"/>
    </row>
    <row r="52" spans="1:13" s="327" customFormat="1" ht="15">
      <c r="A52" s="509"/>
      <c r="B52" s="511"/>
      <c r="C52" s="539" t="s">
        <v>321</v>
      </c>
      <c r="D52" s="529"/>
      <c r="E52" s="529"/>
      <c r="F52" s="529"/>
      <c r="G52" s="529"/>
      <c r="H52" s="529"/>
      <c r="I52" s="529"/>
      <c r="J52" s="529"/>
      <c r="K52" s="529"/>
      <c r="L52" s="529"/>
      <c r="M52" s="510"/>
    </row>
    <row r="53" spans="1:13" s="327" customFormat="1" ht="31.5" customHeight="1">
      <c r="A53" s="509"/>
      <c r="B53" s="511"/>
      <c r="C53" s="529" t="s">
        <v>308</v>
      </c>
      <c r="D53" s="529"/>
      <c r="E53" s="529"/>
      <c r="F53" s="529"/>
      <c r="G53" s="529"/>
      <c r="H53" s="529"/>
      <c r="I53" s="529"/>
      <c r="J53" s="529"/>
      <c r="K53" s="529"/>
      <c r="L53" s="529"/>
      <c r="M53" s="510"/>
    </row>
    <row r="54" spans="1:13" s="327" customFormat="1" ht="15" customHeight="1">
      <c r="A54" s="509"/>
      <c r="B54" s="511"/>
      <c r="C54" s="530" t="s">
        <v>322</v>
      </c>
      <c r="D54" s="530"/>
      <c r="E54" s="530"/>
      <c r="F54" s="530"/>
      <c r="G54" s="530"/>
      <c r="H54" s="530"/>
      <c r="I54" s="530"/>
      <c r="J54" s="530"/>
      <c r="K54" s="530"/>
      <c r="L54" s="530"/>
      <c r="M54" s="510"/>
    </row>
    <row r="55" spans="1:13" s="327" customFormat="1" ht="15" customHeight="1">
      <c r="A55" s="509"/>
      <c r="B55" s="511"/>
      <c r="C55" s="530" t="s">
        <v>323</v>
      </c>
      <c r="D55" s="530"/>
      <c r="E55" s="530"/>
      <c r="F55" s="530"/>
      <c r="G55" s="530"/>
      <c r="H55" s="530"/>
      <c r="I55" s="530"/>
      <c r="J55" s="530"/>
      <c r="K55" s="530"/>
      <c r="L55" s="530"/>
      <c r="M55" s="510"/>
    </row>
    <row r="56" spans="1:13" s="327" customFormat="1" ht="15" customHeight="1">
      <c r="A56" s="509"/>
      <c r="B56" s="511"/>
      <c r="C56" s="523"/>
      <c r="D56" s="523"/>
      <c r="E56" s="523"/>
      <c r="F56" s="523"/>
      <c r="G56" s="523"/>
      <c r="H56" s="523"/>
      <c r="I56" s="523"/>
      <c r="J56" s="523"/>
      <c r="K56" s="523"/>
      <c r="L56" s="523"/>
      <c r="M56" s="510"/>
    </row>
    <row r="57" spans="1:13" s="327" customFormat="1" ht="15" customHeight="1">
      <c r="A57" s="509"/>
      <c r="B57" s="511"/>
      <c r="C57" s="514" t="s">
        <v>309</v>
      </c>
      <c r="D57" s="514"/>
      <c r="E57" s="514"/>
      <c r="F57" s="514"/>
      <c r="G57" s="514"/>
      <c r="H57" s="523"/>
      <c r="I57" s="523"/>
      <c r="J57" s="523"/>
      <c r="K57" s="523"/>
      <c r="L57" s="523"/>
      <c r="M57" s="510"/>
    </row>
    <row r="58" spans="1:13" s="327" customFormat="1" ht="15" customHeight="1">
      <c r="A58" s="509"/>
      <c r="B58" s="511"/>
      <c r="C58" s="523"/>
      <c r="D58" s="523"/>
      <c r="E58" s="523"/>
      <c r="F58" s="523"/>
      <c r="G58" s="523"/>
      <c r="H58" s="523"/>
      <c r="I58" s="523"/>
      <c r="J58" s="523"/>
      <c r="K58" s="523"/>
      <c r="L58" s="523"/>
      <c r="M58" s="510"/>
    </row>
    <row r="59" spans="1:13" s="327" customFormat="1" ht="15" customHeight="1">
      <c r="A59" s="509"/>
      <c r="B59" s="511"/>
      <c r="C59" s="530" t="s">
        <v>324</v>
      </c>
      <c r="D59" s="530"/>
      <c r="E59" s="530"/>
      <c r="F59" s="530"/>
      <c r="G59" s="530"/>
      <c r="H59" s="530"/>
      <c r="I59" s="530"/>
      <c r="J59" s="530"/>
      <c r="K59" s="530"/>
      <c r="L59" s="530"/>
      <c r="M59" s="510"/>
    </row>
    <row r="60" spans="1:13" s="327" customFormat="1" ht="15" customHeight="1">
      <c r="A60" s="509"/>
      <c r="B60" s="511"/>
      <c r="C60" s="530" t="s">
        <v>325</v>
      </c>
      <c r="D60" s="530"/>
      <c r="E60" s="530"/>
      <c r="F60" s="530"/>
      <c r="G60" s="530"/>
      <c r="H60" s="530"/>
      <c r="I60" s="530"/>
      <c r="J60" s="530"/>
      <c r="K60" s="530"/>
      <c r="L60" s="530"/>
      <c r="M60" s="510"/>
    </row>
    <row r="61" spans="1:13" s="327" customFormat="1" ht="15" customHeight="1">
      <c r="A61" s="509"/>
      <c r="B61" s="511"/>
      <c r="C61" s="523"/>
      <c r="D61" s="523"/>
      <c r="E61" s="523"/>
      <c r="F61" s="523"/>
      <c r="G61" s="523"/>
      <c r="H61" s="523"/>
      <c r="I61" s="523"/>
      <c r="J61" s="523"/>
      <c r="K61" s="523"/>
      <c r="L61" s="523"/>
      <c r="M61" s="510"/>
    </row>
    <row r="62" spans="1:13" s="327" customFormat="1" ht="15" customHeight="1">
      <c r="A62" s="509"/>
      <c r="B62" s="511"/>
      <c r="C62" s="530" t="s">
        <v>326</v>
      </c>
      <c r="D62" s="530"/>
      <c r="E62" s="530"/>
      <c r="F62" s="530"/>
      <c r="G62" s="530"/>
      <c r="H62" s="530"/>
      <c r="I62" s="530"/>
      <c r="J62" s="530"/>
      <c r="K62" s="530"/>
      <c r="L62" s="530"/>
      <c r="M62" s="510"/>
    </row>
    <row r="63" spans="1:13" s="327" customFormat="1" ht="15" customHeight="1">
      <c r="A63" s="509"/>
      <c r="B63" s="511"/>
      <c r="C63" s="530" t="s">
        <v>327</v>
      </c>
      <c r="D63" s="530"/>
      <c r="E63" s="530"/>
      <c r="F63" s="530"/>
      <c r="G63" s="530"/>
      <c r="H63" s="530"/>
      <c r="I63" s="530"/>
      <c r="J63" s="530"/>
      <c r="K63" s="530"/>
      <c r="L63" s="530"/>
      <c r="M63" s="510"/>
    </row>
    <row r="64" spans="1:13" s="327" customFormat="1" ht="15" customHeight="1">
      <c r="A64" s="509"/>
      <c r="B64" s="511"/>
      <c r="C64" s="530" t="s">
        <v>328</v>
      </c>
      <c r="D64" s="530"/>
      <c r="E64" s="530"/>
      <c r="F64" s="530"/>
      <c r="G64" s="530"/>
      <c r="H64" s="530"/>
      <c r="I64" s="530"/>
      <c r="J64" s="530"/>
      <c r="K64" s="530"/>
      <c r="L64" s="530"/>
      <c r="M64" s="510"/>
    </row>
    <row r="65" spans="1:13" s="327" customFormat="1" ht="15" customHeight="1">
      <c r="A65" s="509"/>
      <c r="B65" s="511"/>
      <c r="C65" s="523"/>
      <c r="D65" s="523"/>
      <c r="E65" s="523"/>
      <c r="F65" s="523"/>
      <c r="G65" s="523"/>
      <c r="H65" s="523"/>
      <c r="I65" s="523"/>
      <c r="J65" s="523"/>
      <c r="K65" s="523"/>
      <c r="L65" s="523"/>
      <c r="M65" s="510"/>
    </row>
    <row r="66" spans="1:13" s="327" customFormat="1" ht="15" customHeight="1">
      <c r="A66" s="509"/>
      <c r="B66" s="511"/>
      <c r="C66" s="530" t="s">
        <v>329</v>
      </c>
      <c r="D66" s="530"/>
      <c r="E66" s="530"/>
      <c r="F66" s="530"/>
      <c r="G66" s="530"/>
      <c r="H66" s="530"/>
      <c r="I66" s="530"/>
      <c r="J66" s="530"/>
      <c r="K66" s="530"/>
      <c r="L66" s="530"/>
      <c r="M66" s="510"/>
    </row>
    <row r="67" spans="1:13" s="327" customFormat="1" ht="15" customHeight="1">
      <c r="A67" s="509"/>
      <c r="B67" s="511"/>
      <c r="C67" s="530" t="s">
        <v>330</v>
      </c>
      <c r="D67" s="530"/>
      <c r="E67" s="530"/>
      <c r="F67" s="530"/>
      <c r="G67" s="530"/>
      <c r="H67" s="530"/>
      <c r="I67" s="530"/>
      <c r="J67" s="530"/>
      <c r="K67" s="530"/>
      <c r="L67" s="530"/>
      <c r="M67" s="510"/>
    </row>
    <row r="68" spans="1:13" s="327" customFormat="1" ht="15" customHeight="1">
      <c r="A68" s="509"/>
      <c r="B68" s="511"/>
      <c r="C68" s="523"/>
      <c r="D68" s="523"/>
      <c r="E68" s="523"/>
      <c r="F68" s="523"/>
      <c r="G68" s="523"/>
      <c r="H68" s="523"/>
      <c r="I68" s="523"/>
      <c r="J68" s="523"/>
      <c r="K68" s="523"/>
      <c r="L68" s="523"/>
      <c r="M68" s="510"/>
    </row>
    <row r="69" spans="1:13" s="327" customFormat="1" ht="15" customHeight="1">
      <c r="A69" s="509"/>
      <c r="B69" s="511"/>
      <c r="C69" s="529" t="s">
        <v>310</v>
      </c>
      <c r="D69" s="529"/>
      <c r="E69" s="529"/>
      <c r="F69" s="529"/>
      <c r="G69" s="529"/>
      <c r="H69" s="529"/>
      <c r="I69" s="529"/>
      <c r="J69" s="529"/>
      <c r="K69" s="529"/>
      <c r="L69" s="529"/>
      <c r="M69" s="510"/>
    </row>
    <row r="70" spans="1:13" s="327" customFormat="1" ht="15" customHeight="1">
      <c r="A70" s="509"/>
      <c r="B70" s="511"/>
      <c r="C70" s="523"/>
      <c r="D70" s="523"/>
      <c r="E70" s="523"/>
      <c r="F70" s="523"/>
      <c r="G70" s="523"/>
      <c r="H70" s="523"/>
      <c r="I70" s="523"/>
      <c r="J70" s="523"/>
      <c r="K70" s="523"/>
      <c r="L70" s="523"/>
      <c r="M70" s="510"/>
    </row>
    <row r="71" spans="1:13" s="327" customFormat="1" ht="15.75" thickBot="1">
      <c r="A71" s="524"/>
      <c r="B71" s="525"/>
      <c r="C71" s="525"/>
      <c r="D71" s="525"/>
      <c r="E71" s="525"/>
      <c r="F71" s="525"/>
      <c r="G71" s="525"/>
      <c r="H71" s="525"/>
      <c r="I71" s="525"/>
      <c r="J71" s="525"/>
      <c r="K71" s="525"/>
      <c r="L71" s="525"/>
      <c r="M71" s="526"/>
    </row>
    <row r="72" spans="1:12" ht="15.75" thickBot="1">
      <c r="A72" s="332"/>
      <c r="B72" s="332"/>
      <c r="C72" s="332"/>
      <c r="D72" s="332"/>
      <c r="E72" s="332"/>
      <c r="F72" s="332"/>
      <c r="G72" s="332"/>
      <c r="H72" s="332"/>
      <c r="I72" s="332"/>
      <c r="J72" s="332"/>
      <c r="K72" s="332"/>
      <c r="L72" s="332"/>
    </row>
    <row r="73" spans="1:13" ht="15">
      <c r="A73" s="395"/>
      <c r="B73" s="396"/>
      <c r="C73" s="397"/>
      <c r="D73" s="397"/>
      <c r="E73" s="397"/>
      <c r="F73" s="397"/>
      <c r="G73" s="397"/>
      <c r="H73" s="397"/>
      <c r="I73" s="397"/>
      <c r="J73" s="397"/>
      <c r="K73" s="397"/>
      <c r="L73" s="397"/>
      <c r="M73" s="328"/>
    </row>
    <row r="74" spans="1:13" ht="38.25" customHeight="1">
      <c r="A74" s="398"/>
      <c r="B74" s="535" t="s">
        <v>213</v>
      </c>
      <c r="C74" s="535"/>
      <c r="D74" s="535"/>
      <c r="E74" s="535"/>
      <c r="F74" s="535"/>
      <c r="G74" s="535"/>
      <c r="H74" s="535"/>
      <c r="I74" s="535"/>
      <c r="J74" s="535"/>
      <c r="K74" s="535"/>
      <c r="L74" s="535"/>
      <c r="M74" s="329"/>
    </row>
    <row r="75" spans="1:13" ht="15">
      <c r="A75" s="398"/>
      <c r="B75" s="399"/>
      <c r="C75" s="400"/>
      <c r="D75" s="400"/>
      <c r="E75" s="400"/>
      <c r="F75" s="400"/>
      <c r="G75" s="400"/>
      <c r="H75" s="400"/>
      <c r="I75" s="400"/>
      <c r="J75" s="400"/>
      <c r="K75" s="400"/>
      <c r="L75" s="400"/>
      <c r="M75" s="329"/>
    </row>
    <row r="76" spans="1:13" ht="15">
      <c r="A76" s="398"/>
      <c r="B76" s="401">
        <v>1</v>
      </c>
      <c r="C76" s="532" t="s">
        <v>214</v>
      </c>
      <c r="D76" s="532"/>
      <c r="E76" s="532"/>
      <c r="F76" s="532"/>
      <c r="G76" s="532"/>
      <c r="H76" s="532"/>
      <c r="I76" s="399"/>
      <c r="J76" s="399"/>
      <c r="K76" s="399"/>
      <c r="L76" s="399"/>
      <c r="M76" s="329"/>
    </row>
    <row r="77" spans="1:13" ht="30" customHeight="1">
      <c r="A77" s="398"/>
      <c r="B77" s="402"/>
      <c r="C77" s="533" t="s">
        <v>338</v>
      </c>
      <c r="D77" s="533"/>
      <c r="E77" s="533"/>
      <c r="F77" s="533"/>
      <c r="G77" s="533"/>
      <c r="H77" s="533"/>
      <c r="I77" s="533"/>
      <c r="J77" s="533"/>
      <c r="K77" s="533"/>
      <c r="L77" s="533"/>
      <c r="M77" s="329"/>
    </row>
    <row r="78" spans="1:13" ht="15" customHeight="1">
      <c r="A78" s="398"/>
      <c r="B78" s="402"/>
      <c r="C78" s="533" t="s">
        <v>335</v>
      </c>
      <c r="D78" s="533"/>
      <c r="E78" s="533"/>
      <c r="F78" s="533"/>
      <c r="G78" s="533"/>
      <c r="H78" s="533"/>
      <c r="I78" s="533"/>
      <c r="J78" s="533"/>
      <c r="K78" s="533"/>
      <c r="L78" s="533"/>
      <c r="M78" s="329"/>
    </row>
    <row r="79" spans="1:13" ht="15">
      <c r="A79" s="398"/>
      <c r="B79" s="402"/>
      <c r="C79" s="403"/>
      <c r="D79" s="399"/>
      <c r="E79" s="399"/>
      <c r="F79" s="399"/>
      <c r="G79" s="399"/>
      <c r="H79" s="399"/>
      <c r="I79" s="399"/>
      <c r="J79" s="399"/>
      <c r="K79" s="399"/>
      <c r="L79" s="399"/>
      <c r="M79" s="329"/>
    </row>
    <row r="80" spans="1:13" ht="15">
      <c r="A80" s="398"/>
      <c r="B80" s="401">
        <v>2</v>
      </c>
      <c r="C80" s="532" t="s">
        <v>215</v>
      </c>
      <c r="D80" s="532"/>
      <c r="E80" s="532"/>
      <c r="F80" s="532"/>
      <c r="G80" s="532"/>
      <c r="H80" s="532"/>
      <c r="I80" s="399"/>
      <c r="J80" s="399"/>
      <c r="K80" s="399"/>
      <c r="L80" s="399"/>
      <c r="M80" s="329"/>
    </row>
    <row r="81" spans="1:13" ht="25.5" customHeight="1">
      <c r="A81" s="398"/>
      <c r="B81" s="402"/>
      <c r="C81" s="533" t="s">
        <v>339</v>
      </c>
      <c r="D81" s="533"/>
      <c r="E81" s="533"/>
      <c r="F81" s="533"/>
      <c r="G81" s="533"/>
      <c r="H81" s="533"/>
      <c r="I81" s="533"/>
      <c r="J81" s="533"/>
      <c r="K81" s="533"/>
      <c r="L81" s="533"/>
      <c r="M81" s="329"/>
    </row>
    <row r="82" spans="1:13" ht="15">
      <c r="A82" s="398"/>
      <c r="B82" s="402"/>
      <c r="C82" s="399"/>
      <c r="D82" s="399"/>
      <c r="E82" s="399"/>
      <c r="F82" s="399"/>
      <c r="G82" s="399"/>
      <c r="H82" s="399"/>
      <c r="I82" s="399"/>
      <c r="J82" s="399"/>
      <c r="K82" s="399"/>
      <c r="L82" s="399"/>
      <c r="M82" s="329"/>
    </row>
    <row r="83" spans="1:13" ht="15">
      <c r="A83" s="398"/>
      <c r="B83" s="401">
        <v>3</v>
      </c>
      <c r="C83" s="532" t="s">
        <v>216</v>
      </c>
      <c r="D83" s="532"/>
      <c r="E83" s="532"/>
      <c r="F83" s="532"/>
      <c r="G83" s="532"/>
      <c r="H83" s="532"/>
      <c r="I83" s="399"/>
      <c r="J83" s="399"/>
      <c r="K83" s="399"/>
      <c r="L83" s="399"/>
      <c r="M83" s="329"/>
    </row>
    <row r="84" spans="1:13" ht="15">
      <c r="A84" s="398"/>
      <c r="B84" s="402"/>
      <c r="C84" s="399" t="s">
        <v>223</v>
      </c>
      <c r="D84" s="399"/>
      <c r="E84" s="399"/>
      <c r="F84" s="399"/>
      <c r="G84" s="399"/>
      <c r="H84" s="399"/>
      <c r="I84" s="399"/>
      <c r="J84" s="399"/>
      <c r="K84" s="399"/>
      <c r="L84" s="399"/>
      <c r="M84" s="329"/>
    </row>
    <row r="85" spans="1:13" ht="15">
      <c r="A85" s="398"/>
      <c r="B85" s="402"/>
      <c r="C85" s="399"/>
      <c r="D85" s="399"/>
      <c r="E85" s="399"/>
      <c r="F85" s="399"/>
      <c r="G85" s="399"/>
      <c r="H85" s="399"/>
      <c r="I85" s="399"/>
      <c r="J85" s="399"/>
      <c r="K85" s="399"/>
      <c r="L85" s="399"/>
      <c r="M85" s="329"/>
    </row>
    <row r="86" spans="1:13" ht="15">
      <c r="A86" s="398"/>
      <c r="B86" s="401">
        <v>4</v>
      </c>
      <c r="C86" s="532" t="s">
        <v>217</v>
      </c>
      <c r="D86" s="532"/>
      <c r="E86" s="532"/>
      <c r="F86" s="532"/>
      <c r="G86" s="532"/>
      <c r="H86" s="532"/>
      <c r="I86" s="399"/>
      <c r="J86" s="399"/>
      <c r="K86" s="399"/>
      <c r="L86" s="399"/>
      <c r="M86" s="329"/>
    </row>
    <row r="87" spans="1:13" ht="21.75" customHeight="1">
      <c r="A87" s="398"/>
      <c r="B87" s="402"/>
      <c r="C87" s="399"/>
      <c r="D87" s="402" t="s">
        <v>218</v>
      </c>
      <c r="E87" s="399"/>
      <c r="F87" s="399"/>
      <c r="G87" s="399"/>
      <c r="H87" s="399"/>
      <c r="I87" s="399"/>
      <c r="J87" s="399"/>
      <c r="K87" s="399"/>
      <c r="L87" s="399"/>
      <c r="M87" s="329"/>
    </row>
    <row r="88" spans="1:13" ht="21.75" customHeight="1">
      <c r="A88" s="398"/>
      <c r="B88" s="402"/>
      <c r="C88" s="399"/>
      <c r="D88" s="402" t="s">
        <v>340</v>
      </c>
      <c r="E88" s="399"/>
      <c r="F88" s="399"/>
      <c r="G88" s="399"/>
      <c r="H88" s="399"/>
      <c r="I88" s="399"/>
      <c r="J88" s="399"/>
      <c r="K88" s="399"/>
      <c r="L88" s="399"/>
      <c r="M88" s="329"/>
    </row>
    <row r="89" spans="1:13" ht="25.5" customHeight="1">
      <c r="A89" s="398"/>
      <c r="B89" s="402"/>
      <c r="C89" s="399"/>
      <c r="D89" s="534" t="s">
        <v>341</v>
      </c>
      <c r="E89" s="534"/>
      <c r="F89" s="534"/>
      <c r="G89" s="534"/>
      <c r="H89" s="534"/>
      <c r="I89" s="534"/>
      <c r="J89" s="534"/>
      <c r="K89" s="534"/>
      <c r="L89" s="534"/>
      <c r="M89" s="329"/>
    </row>
    <row r="90" spans="1:13" ht="15">
      <c r="A90" s="398"/>
      <c r="B90" s="402"/>
      <c r="C90" s="399"/>
      <c r="D90" s="399"/>
      <c r="E90" s="399"/>
      <c r="F90" s="399"/>
      <c r="G90" s="399"/>
      <c r="H90" s="399"/>
      <c r="I90" s="399"/>
      <c r="J90" s="399"/>
      <c r="K90" s="399"/>
      <c r="L90" s="399"/>
      <c r="M90" s="329"/>
    </row>
    <row r="91" spans="1:13" ht="15">
      <c r="A91" s="398"/>
      <c r="B91" s="401">
        <v>5</v>
      </c>
      <c r="C91" s="532" t="s">
        <v>219</v>
      </c>
      <c r="D91" s="532"/>
      <c r="E91" s="532"/>
      <c r="F91" s="532"/>
      <c r="G91" s="532"/>
      <c r="H91" s="532"/>
      <c r="I91" s="399"/>
      <c r="J91" s="399"/>
      <c r="K91" s="399"/>
      <c r="L91" s="399"/>
      <c r="M91" s="329"/>
    </row>
    <row r="92" spans="1:13" ht="15">
      <c r="A92" s="398"/>
      <c r="B92" s="402"/>
      <c r="C92" s="403" t="s">
        <v>342</v>
      </c>
      <c r="D92" s="399"/>
      <c r="E92" s="399"/>
      <c r="F92" s="399"/>
      <c r="G92" s="399"/>
      <c r="H92" s="399"/>
      <c r="I92" s="399"/>
      <c r="J92" s="399"/>
      <c r="K92" s="399"/>
      <c r="L92" s="399"/>
      <c r="M92" s="329"/>
    </row>
    <row r="93" spans="1:13" ht="15">
      <c r="A93" s="398"/>
      <c r="B93" s="402"/>
      <c r="C93" s="399"/>
      <c r="D93" s="399"/>
      <c r="E93" s="399"/>
      <c r="F93" s="399"/>
      <c r="G93" s="399"/>
      <c r="H93" s="399"/>
      <c r="I93" s="399"/>
      <c r="J93" s="399"/>
      <c r="K93" s="399"/>
      <c r="L93" s="399"/>
      <c r="M93" s="329"/>
    </row>
    <row r="94" spans="1:13" ht="15">
      <c r="A94" s="398"/>
      <c r="B94" s="401">
        <v>6</v>
      </c>
      <c r="C94" s="532" t="s">
        <v>220</v>
      </c>
      <c r="D94" s="532"/>
      <c r="E94" s="532"/>
      <c r="F94" s="532"/>
      <c r="G94" s="532"/>
      <c r="H94" s="532"/>
      <c r="I94" s="399"/>
      <c r="J94" s="399"/>
      <c r="K94" s="399"/>
      <c r="L94" s="399"/>
      <c r="M94" s="329"/>
    </row>
    <row r="95" spans="1:13" ht="15">
      <c r="A95" s="398"/>
      <c r="B95" s="402"/>
      <c r="C95" s="403" t="s">
        <v>221</v>
      </c>
      <c r="D95" s="399"/>
      <c r="E95" s="399"/>
      <c r="F95" s="399"/>
      <c r="G95" s="399"/>
      <c r="H95" s="399"/>
      <c r="I95" s="399"/>
      <c r="J95" s="399"/>
      <c r="K95" s="399"/>
      <c r="L95" s="399"/>
      <c r="M95" s="329"/>
    </row>
    <row r="96" spans="1:13" ht="15">
      <c r="A96" s="398"/>
      <c r="B96" s="402"/>
      <c r="C96" s="399"/>
      <c r="D96" s="399"/>
      <c r="E96" s="399"/>
      <c r="F96" s="399"/>
      <c r="G96" s="399"/>
      <c r="H96" s="399"/>
      <c r="I96" s="399"/>
      <c r="J96" s="399"/>
      <c r="K96" s="399"/>
      <c r="L96" s="399"/>
      <c r="M96" s="329"/>
    </row>
    <row r="97" spans="1:13" ht="15">
      <c r="A97" s="398"/>
      <c r="B97" s="401">
        <v>7</v>
      </c>
      <c r="C97" s="532" t="s">
        <v>222</v>
      </c>
      <c r="D97" s="532"/>
      <c r="E97" s="532"/>
      <c r="F97" s="532"/>
      <c r="G97" s="532"/>
      <c r="H97" s="532"/>
      <c r="I97" s="399"/>
      <c r="J97" s="399"/>
      <c r="K97" s="399"/>
      <c r="L97" s="399"/>
      <c r="M97" s="329"/>
    </row>
    <row r="98" spans="1:13" ht="15">
      <c r="A98" s="398"/>
      <c r="B98" s="402"/>
      <c r="C98" s="403" t="s">
        <v>343</v>
      </c>
      <c r="D98" s="399"/>
      <c r="E98" s="399"/>
      <c r="F98" s="399"/>
      <c r="G98" s="399"/>
      <c r="H98" s="399"/>
      <c r="I98" s="399"/>
      <c r="J98" s="399"/>
      <c r="K98" s="399"/>
      <c r="L98" s="399"/>
      <c r="M98" s="329"/>
    </row>
    <row r="99" spans="1:13" ht="25.5" customHeight="1">
      <c r="A99" s="398"/>
      <c r="B99" s="402"/>
      <c r="C99" s="533" t="s">
        <v>344</v>
      </c>
      <c r="D99" s="533"/>
      <c r="E99" s="533"/>
      <c r="F99" s="533"/>
      <c r="G99" s="533"/>
      <c r="H99" s="533"/>
      <c r="I99" s="533"/>
      <c r="J99" s="533"/>
      <c r="K99" s="533"/>
      <c r="L99" s="533"/>
      <c r="M99" s="329"/>
    </row>
    <row r="100" spans="1:13" ht="15.75" thickBot="1">
      <c r="A100" s="404"/>
      <c r="B100" s="330"/>
      <c r="C100" s="330"/>
      <c r="D100" s="330"/>
      <c r="E100" s="330"/>
      <c r="F100" s="330"/>
      <c r="G100" s="330"/>
      <c r="H100" s="330"/>
      <c r="I100" s="330"/>
      <c r="J100" s="330"/>
      <c r="K100" s="330"/>
      <c r="L100" s="330"/>
      <c r="M100" s="331"/>
    </row>
    <row r="101" s="327" customFormat="1" ht="15"/>
  </sheetData>
  <sheetProtection password="EAD6" sheet="1" objects="1" scenarios="1"/>
  <mergeCells count="42">
    <mergeCell ref="C33:L33"/>
    <mergeCell ref="C34:L34"/>
    <mergeCell ref="C52:L52"/>
    <mergeCell ref="C54:L54"/>
    <mergeCell ref="C4:L4"/>
    <mergeCell ref="B2:L2"/>
    <mergeCell ref="C16:L16"/>
    <mergeCell ref="C17:L17"/>
    <mergeCell ref="C23:L23"/>
    <mergeCell ref="C31:L31"/>
    <mergeCell ref="B74:L74"/>
    <mergeCell ref="C76:H76"/>
    <mergeCell ref="C77:L77"/>
    <mergeCell ref="C78:L78"/>
    <mergeCell ref="C6:L6"/>
    <mergeCell ref="C8:L8"/>
    <mergeCell ref="C14:L14"/>
    <mergeCell ref="C39:L39"/>
    <mergeCell ref="C9:L9"/>
    <mergeCell ref="C13:L13"/>
    <mergeCell ref="C94:H94"/>
    <mergeCell ref="C97:H97"/>
    <mergeCell ref="C99:L99"/>
    <mergeCell ref="C80:H80"/>
    <mergeCell ref="C81:L81"/>
    <mergeCell ref="C83:H83"/>
    <mergeCell ref="C86:H86"/>
    <mergeCell ref="D89:L89"/>
    <mergeCell ref="C91:H91"/>
    <mergeCell ref="C43:L43"/>
    <mergeCell ref="C50:L50"/>
    <mergeCell ref="C51:L51"/>
    <mergeCell ref="C53:L53"/>
    <mergeCell ref="C55:L55"/>
    <mergeCell ref="C59:L59"/>
    <mergeCell ref="C69:L69"/>
    <mergeCell ref="C60:L60"/>
    <mergeCell ref="C62:L62"/>
    <mergeCell ref="C63:L63"/>
    <mergeCell ref="C64:L64"/>
    <mergeCell ref="C66:L66"/>
    <mergeCell ref="C67:L6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A36" sqref="A36"/>
    </sheetView>
  </sheetViews>
  <sheetFormatPr defaultColWidth="10.8515625" defaultRowHeight="15"/>
  <cols>
    <col min="1" max="1" width="46.00390625" style="594" customWidth="1"/>
    <col min="2" max="2" width="20.8515625" style="595" customWidth="1"/>
    <col min="3" max="3" width="46.00390625" style="596" customWidth="1"/>
    <col min="4" max="4" width="20.8515625" style="595" customWidth="1"/>
    <col min="5" max="5" width="11.421875" style="596" customWidth="1"/>
    <col min="6" max="16384" width="10.8515625" style="588" customWidth="1"/>
  </cols>
  <sheetData>
    <row r="1" spans="1:5" ht="18.75" thickBot="1">
      <c r="A1" s="585" t="s">
        <v>361</v>
      </c>
      <c r="B1" s="586"/>
      <c r="C1" s="587" t="s">
        <v>367</v>
      </c>
      <c r="D1" s="585"/>
      <c r="E1" s="585"/>
    </row>
    <row r="2" spans="1:5" ht="32.25" thickTop="1">
      <c r="A2" s="589" t="s">
        <v>362</v>
      </c>
      <c r="B2" s="590" t="s">
        <v>363</v>
      </c>
      <c r="C2" s="589" t="s">
        <v>364</v>
      </c>
      <c r="D2" s="590" t="s">
        <v>365</v>
      </c>
      <c r="E2" s="589" t="s">
        <v>366</v>
      </c>
    </row>
    <row r="3" spans="1:5" ht="12.75">
      <c r="A3" s="591"/>
      <c r="B3" s="592"/>
      <c r="C3" s="593"/>
      <c r="D3" s="592"/>
      <c r="E3" s="593">
        <f aca="true" t="shared" si="0" ref="E3:E66">IF(B3&lt;&gt;0,IF(ABS(B3-D3)&gt;0.1,"KO","OK"),"")</f>
      </c>
    </row>
    <row r="4" spans="1:5" ht="12.75">
      <c r="A4" s="591"/>
      <c r="B4" s="592"/>
      <c r="C4" s="593"/>
      <c r="D4" s="592"/>
      <c r="E4" s="593">
        <f t="shared" si="0"/>
      </c>
    </row>
    <row r="5" spans="1:5" ht="12.75">
      <c r="A5" s="591"/>
      <c r="B5" s="592"/>
      <c r="C5" s="593"/>
      <c r="D5" s="592"/>
      <c r="E5" s="593">
        <f t="shared" si="0"/>
      </c>
    </row>
    <row r="6" spans="1:5" ht="12.75">
      <c r="A6" s="591"/>
      <c r="B6" s="592"/>
      <c r="C6" s="593"/>
      <c r="D6" s="592"/>
      <c r="E6" s="593">
        <f t="shared" si="0"/>
      </c>
    </row>
    <row r="7" spans="1:5" ht="12.75">
      <c r="A7" s="591"/>
      <c r="B7" s="592"/>
      <c r="C7" s="593"/>
      <c r="D7" s="592"/>
      <c r="E7" s="593">
        <f t="shared" si="0"/>
      </c>
    </row>
    <row r="8" spans="1:5" ht="12.75">
      <c r="A8" s="591"/>
      <c r="B8" s="592"/>
      <c r="C8" s="593"/>
      <c r="D8" s="592"/>
      <c r="E8" s="593">
        <f t="shared" si="0"/>
      </c>
    </row>
    <row r="9" spans="1:5" ht="12.75">
      <c r="A9" s="591"/>
      <c r="B9" s="592"/>
      <c r="C9" s="593"/>
      <c r="D9" s="592"/>
      <c r="E9" s="593">
        <f t="shared" si="0"/>
      </c>
    </row>
    <row r="10" spans="1:5" ht="12.75">
      <c r="A10" s="591"/>
      <c r="B10" s="592"/>
      <c r="C10" s="593"/>
      <c r="D10" s="592"/>
      <c r="E10" s="593">
        <f t="shared" si="0"/>
      </c>
    </row>
    <row r="11" spans="1:5" ht="12.75">
      <c r="A11" s="591"/>
      <c r="B11" s="592"/>
      <c r="C11" s="593"/>
      <c r="D11" s="592"/>
      <c r="E11" s="593">
        <f t="shared" si="0"/>
      </c>
    </row>
    <row r="12" spans="1:5" ht="12.75">
      <c r="A12" s="591"/>
      <c r="B12" s="592"/>
      <c r="C12" s="593"/>
      <c r="D12" s="592"/>
      <c r="E12" s="593">
        <f t="shared" si="0"/>
      </c>
    </row>
    <row r="13" spans="1:5" ht="12.75">
      <c r="A13" s="591"/>
      <c r="B13" s="592"/>
      <c r="C13" s="593"/>
      <c r="D13" s="592"/>
      <c r="E13" s="593">
        <f t="shared" si="0"/>
      </c>
    </row>
    <row r="14" spans="1:5" ht="12.75">
      <c r="A14" s="591"/>
      <c r="B14" s="592"/>
      <c r="C14" s="593"/>
      <c r="D14" s="592"/>
      <c r="E14" s="593">
        <f t="shared" si="0"/>
      </c>
    </row>
    <row r="15" spans="1:5" ht="12.75">
      <c r="A15" s="591"/>
      <c r="B15" s="592"/>
      <c r="C15" s="593"/>
      <c r="D15" s="592"/>
      <c r="E15" s="593">
        <f t="shared" si="0"/>
      </c>
    </row>
    <row r="16" spans="1:5" ht="12.75">
      <c r="A16" s="591"/>
      <c r="B16" s="592"/>
      <c r="C16" s="593"/>
      <c r="D16" s="592"/>
      <c r="E16" s="593">
        <f t="shared" si="0"/>
      </c>
    </row>
    <row r="17" spans="1:5" ht="12.75">
      <c r="A17" s="591"/>
      <c r="B17" s="592"/>
      <c r="C17" s="593"/>
      <c r="D17" s="592"/>
      <c r="E17" s="593">
        <f t="shared" si="0"/>
      </c>
    </row>
    <row r="18" spans="1:5" ht="12.75">
      <c r="A18" s="591"/>
      <c r="B18" s="592"/>
      <c r="C18" s="593"/>
      <c r="D18" s="592"/>
      <c r="E18" s="593">
        <f t="shared" si="0"/>
      </c>
    </row>
    <row r="19" spans="1:5" ht="12.75">
      <c r="A19" s="591"/>
      <c r="B19" s="592"/>
      <c r="C19" s="593"/>
      <c r="D19" s="592"/>
      <c r="E19" s="593">
        <f t="shared" si="0"/>
      </c>
    </row>
    <row r="20" spans="1:5" ht="12.75">
      <c r="A20" s="591"/>
      <c r="B20" s="592"/>
      <c r="C20" s="593"/>
      <c r="D20" s="592"/>
      <c r="E20" s="593">
        <f t="shared" si="0"/>
      </c>
    </row>
    <row r="21" spans="1:5" ht="12.75">
      <c r="A21" s="591"/>
      <c r="B21" s="592"/>
      <c r="C21" s="593"/>
      <c r="D21" s="592"/>
      <c r="E21" s="593">
        <f t="shared" si="0"/>
      </c>
    </row>
    <row r="22" spans="1:5" ht="12.75">
      <c r="A22" s="591"/>
      <c r="B22" s="592"/>
      <c r="C22" s="593"/>
      <c r="D22" s="592"/>
      <c r="E22" s="593">
        <f t="shared" si="0"/>
      </c>
    </row>
    <row r="23" spans="1:5" ht="12.75">
      <c r="A23" s="591"/>
      <c r="B23" s="592"/>
      <c r="C23" s="593"/>
      <c r="D23" s="592"/>
      <c r="E23" s="593">
        <f t="shared" si="0"/>
      </c>
    </row>
    <row r="24" spans="1:5" ht="12.75">
      <c r="A24" s="591"/>
      <c r="B24" s="592"/>
      <c r="C24" s="593"/>
      <c r="D24" s="592"/>
      <c r="E24" s="593">
        <f t="shared" si="0"/>
      </c>
    </row>
    <row r="25" spans="1:5" ht="12.75">
      <c r="A25" s="591"/>
      <c r="B25" s="592"/>
      <c r="C25" s="593"/>
      <c r="D25" s="592"/>
      <c r="E25" s="593">
        <f t="shared" si="0"/>
      </c>
    </row>
    <row r="26" spans="1:5" ht="12.75">
      <c r="A26" s="591"/>
      <c r="B26" s="592"/>
      <c r="C26" s="593"/>
      <c r="D26" s="592"/>
      <c r="E26" s="593">
        <f t="shared" si="0"/>
      </c>
    </row>
    <row r="27" spans="1:5" ht="12.75">
      <c r="A27" s="591"/>
      <c r="B27" s="592"/>
      <c r="C27" s="593"/>
      <c r="D27" s="592"/>
      <c r="E27" s="593">
        <f t="shared" si="0"/>
      </c>
    </row>
    <row r="28" spans="1:5" ht="12.75">
      <c r="A28" s="591"/>
      <c r="B28" s="592"/>
      <c r="C28" s="593"/>
      <c r="D28" s="592"/>
      <c r="E28" s="593">
        <f t="shared" si="0"/>
      </c>
    </row>
    <row r="29" spans="1:5" ht="12.75">
      <c r="A29" s="591"/>
      <c r="B29" s="592"/>
      <c r="C29" s="593"/>
      <c r="D29" s="592"/>
      <c r="E29" s="593">
        <f t="shared" si="0"/>
      </c>
    </row>
    <row r="30" spans="1:5" ht="12.75">
      <c r="A30" s="591"/>
      <c r="B30" s="592"/>
      <c r="C30" s="593"/>
      <c r="D30" s="592"/>
      <c r="E30" s="593">
        <f t="shared" si="0"/>
      </c>
    </row>
    <row r="31" spans="1:5" ht="12.75">
      <c r="A31" s="591"/>
      <c r="B31" s="592"/>
      <c r="C31" s="593"/>
      <c r="D31" s="592"/>
      <c r="E31" s="593">
        <f t="shared" si="0"/>
      </c>
    </row>
    <row r="32" spans="1:5" ht="12.75">
      <c r="A32" s="591"/>
      <c r="B32" s="592"/>
      <c r="C32" s="593"/>
      <c r="D32" s="592"/>
      <c r="E32" s="593">
        <f t="shared" si="0"/>
      </c>
    </row>
    <row r="33" spans="1:5" ht="12.75">
      <c r="A33" s="591"/>
      <c r="B33" s="592"/>
      <c r="C33" s="593"/>
      <c r="D33" s="592"/>
      <c r="E33" s="593">
        <f t="shared" si="0"/>
      </c>
    </row>
    <row r="34" spans="1:5" ht="12.75">
      <c r="A34" s="591"/>
      <c r="B34" s="592"/>
      <c r="C34" s="593"/>
      <c r="D34" s="592"/>
      <c r="E34" s="593">
        <f t="shared" si="0"/>
      </c>
    </row>
    <row r="35" spans="1:5" ht="12.75">
      <c r="A35" s="591"/>
      <c r="B35" s="592"/>
      <c r="C35" s="593"/>
      <c r="D35" s="592"/>
      <c r="E35" s="593">
        <f t="shared" si="0"/>
      </c>
    </row>
    <row r="36" spans="1:5" ht="12.75">
      <c r="A36" s="591"/>
      <c r="B36" s="592"/>
      <c r="C36" s="593"/>
      <c r="D36" s="592"/>
      <c r="E36" s="593">
        <f t="shared" si="0"/>
      </c>
    </row>
    <row r="37" spans="1:5" ht="12.75">
      <c r="A37" s="591"/>
      <c r="B37" s="592"/>
      <c r="C37" s="593"/>
      <c r="D37" s="592"/>
      <c r="E37" s="593">
        <f t="shared" si="0"/>
      </c>
    </row>
    <row r="38" spans="1:5" ht="12.75">
      <c r="A38" s="591"/>
      <c r="B38" s="592"/>
      <c r="C38" s="593"/>
      <c r="D38" s="592"/>
      <c r="E38" s="593">
        <f t="shared" si="0"/>
      </c>
    </row>
    <row r="39" spans="1:5" ht="12.75">
      <c r="A39" s="591"/>
      <c r="B39" s="592"/>
      <c r="C39" s="593"/>
      <c r="D39" s="592"/>
      <c r="E39" s="593">
        <f t="shared" si="0"/>
      </c>
    </row>
    <row r="40" spans="1:5" ht="12.75">
      <c r="A40" s="591"/>
      <c r="B40" s="592"/>
      <c r="C40" s="593"/>
      <c r="D40" s="592"/>
      <c r="E40" s="593">
        <f t="shared" si="0"/>
      </c>
    </row>
    <row r="41" spans="1:5" ht="12.75">
      <c r="A41" s="591"/>
      <c r="B41" s="592"/>
      <c r="C41" s="593"/>
      <c r="D41" s="592"/>
      <c r="E41" s="593">
        <f t="shared" si="0"/>
      </c>
    </row>
    <row r="42" spans="1:5" ht="12.75">
      <c r="A42" s="591"/>
      <c r="B42" s="592"/>
      <c r="C42" s="593"/>
      <c r="D42" s="592"/>
      <c r="E42" s="593">
        <f t="shared" si="0"/>
      </c>
    </row>
    <row r="43" spans="1:5" ht="12.75">
      <c r="A43" s="591"/>
      <c r="B43" s="592"/>
      <c r="C43" s="593"/>
      <c r="D43" s="592"/>
      <c r="E43" s="593">
        <f t="shared" si="0"/>
      </c>
    </row>
    <row r="44" spans="1:5" ht="12.75">
      <c r="A44" s="591"/>
      <c r="B44" s="592"/>
      <c r="C44" s="593"/>
      <c r="D44" s="592"/>
      <c r="E44" s="593">
        <f t="shared" si="0"/>
      </c>
    </row>
    <row r="45" spans="1:5" ht="12.75">
      <c r="A45" s="591"/>
      <c r="B45" s="592"/>
      <c r="C45" s="593"/>
      <c r="D45" s="592"/>
      <c r="E45" s="593">
        <f t="shared" si="0"/>
      </c>
    </row>
    <row r="46" spans="1:5" ht="12.75">
      <c r="A46" s="591"/>
      <c r="B46" s="592"/>
      <c r="C46" s="593"/>
      <c r="D46" s="592"/>
      <c r="E46" s="593">
        <f t="shared" si="0"/>
      </c>
    </row>
    <row r="47" spans="1:5" ht="12.75">
      <c r="A47" s="591"/>
      <c r="B47" s="592"/>
      <c r="C47" s="593"/>
      <c r="D47" s="592"/>
      <c r="E47" s="593">
        <f t="shared" si="0"/>
      </c>
    </row>
    <row r="48" spans="1:5" ht="12.75">
      <c r="A48" s="591"/>
      <c r="B48" s="592"/>
      <c r="C48" s="593"/>
      <c r="D48" s="592"/>
      <c r="E48" s="593">
        <f t="shared" si="0"/>
      </c>
    </row>
    <row r="49" spans="1:5" ht="12.75">
      <c r="A49" s="591"/>
      <c r="B49" s="592"/>
      <c r="C49" s="593"/>
      <c r="D49" s="592"/>
      <c r="E49" s="593">
        <f t="shared" si="0"/>
      </c>
    </row>
    <row r="50" spans="1:5" ht="12.75">
      <c r="A50" s="591"/>
      <c r="B50" s="592"/>
      <c r="C50" s="593"/>
      <c r="D50" s="592"/>
      <c r="E50" s="593">
        <f t="shared" si="0"/>
      </c>
    </row>
    <row r="51" spans="1:5" ht="12.75">
      <c r="A51" s="591"/>
      <c r="B51" s="592"/>
      <c r="C51" s="593"/>
      <c r="D51" s="592"/>
      <c r="E51" s="593">
        <f t="shared" si="0"/>
      </c>
    </row>
    <row r="52" spans="1:5" ht="12.75">
      <c r="A52" s="591"/>
      <c r="B52" s="592"/>
      <c r="C52" s="593"/>
      <c r="D52" s="592"/>
      <c r="E52" s="593">
        <f t="shared" si="0"/>
      </c>
    </row>
    <row r="53" spans="1:5" ht="12.75">
      <c r="A53" s="591"/>
      <c r="B53" s="592"/>
      <c r="C53" s="593"/>
      <c r="D53" s="592"/>
      <c r="E53" s="593">
        <f t="shared" si="0"/>
      </c>
    </row>
    <row r="54" spans="1:5" ht="12.75">
      <c r="A54" s="591"/>
      <c r="B54" s="592"/>
      <c r="C54" s="593"/>
      <c r="D54" s="592"/>
      <c r="E54" s="593">
        <f t="shared" si="0"/>
      </c>
    </row>
    <row r="55" spans="1:5" ht="12.75">
      <c r="A55" s="591"/>
      <c r="B55" s="592"/>
      <c r="C55" s="593"/>
      <c r="D55" s="592"/>
      <c r="E55" s="593">
        <f t="shared" si="0"/>
      </c>
    </row>
    <row r="56" spans="1:5" ht="12.75">
      <c r="A56" s="591"/>
      <c r="B56" s="592"/>
      <c r="C56" s="593"/>
      <c r="D56" s="592"/>
      <c r="E56" s="593">
        <f t="shared" si="0"/>
      </c>
    </row>
    <row r="57" spans="1:5" ht="12.75">
      <c r="A57" s="591"/>
      <c r="B57" s="592"/>
      <c r="C57" s="593"/>
      <c r="D57" s="592"/>
      <c r="E57" s="593">
        <f t="shared" si="0"/>
      </c>
    </row>
    <row r="58" spans="1:5" ht="12.75">
      <c r="A58" s="591"/>
      <c r="B58" s="592"/>
      <c r="C58" s="593"/>
      <c r="D58" s="592"/>
      <c r="E58" s="593">
        <f t="shared" si="0"/>
      </c>
    </row>
    <row r="59" spans="1:5" ht="12.75">
      <c r="A59" s="591"/>
      <c r="B59" s="592"/>
      <c r="C59" s="593"/>
      <c r="D59" s="592"/>
      <c r="E59" s="593">
        <f t="shared" si="0"/>
      </c>
    </row>
    <row r="60" spans="1:5" ht="12.75">
      <c r="A60" s="591"/>
      <c r="B60" s="592"/>
      <c r="C60" s="593"/>
      <c r="D60" s="592"/>
      <c r="E60" s="593">
        <f t="shared" si="0"/>
      </c>
    </row>
    <row r="61" spans="1:5" ht="12.75">
      <c r="A61" s="591"/>
      <c r="B61" s="592"/>
      <c r="C61" s="593"/>
      <c r="D61" s="592"/>
      <c r="E61" s="593">
        <f t="shared" si="0"/>
      </c>
    </row>
    <row r="62" spans="1:5" ht="12.75">
      <c r="A62" s="591"/>
      <c r="B62" s="592"/>
      <c r="C62" s="593"/>
      <c r="D62" s="592"/>
      <c r="E62" s="593">
        <f t="shared" si="0"/>
      </c>
    </row>
    <row r="63" spans="1:5" ht="12.75">
      <c r="A63" s="591"/>
      <c r="B63" s="592"/>
      <c r="C63" s="593"/>
      <c r="D63" s="592"/>
      <c r="E63" s="593">
        <f t="shared" si="0"/>
      </c>
    </row>
    <row r="64" spans="1:5" ht="12.75">
      <c r="A64" s="591"/>
      <c r="B64" s="592"/>
      <c r="C64" s="593"/>
      <c r="D64" s="592"/>
      <c r="E64" s="593">
        <f t="shared" si="0"/>
      </c>
    </row>
    <row r="65" spans="1:5" ht="12.75">
      <c r="A65" s="591"/>
      <c r="B65" s="592"/>
      <c r="C65" s="593"/>
      <c r="D65" s="592"/>
      <c r="E65" s="593">
        <f t="shared" si="0"/>
      </c>
    </row>
    <row r="66" spans="1:5" ht="12.75">
      <c r="A66" s="591"/>
      <c r="B66" s="592"/>
      <c r="C66" s="593"/>
      <c r="D66" s="592"/>
      <c r="E66" s="593">
        <f t="shared" si="0"/>
      </c>
    </row>
    <row r="67" spans="1:5" ht="12.75">
      <c r="A67" s="591"/>
      <c r="B67" s="592"/>
      <c r="C67" s="593"/>
      <c r="D67" s="592"/>
      <c r="E67" s="593">
        <f aca="true" t="shared" si="1" ref="E67:E130">IF(B67&lt;&gt;0,IF(ABS(B67-D67)&gt;0.1,"KO","OK"),"")</f>
      </c>
    </row>
    <row r="68" spans="1:5" ht="12.75">
      <c r="A68" s="591"/>
      <c r="B68" s="592"/>
      <c r="C68" s="593"/>
      <c r="D68" s="592"/>
      <c r="E68" s="593">
        <f t="shared" si="1"/>
      </c>
    </row>
    <row r="69" spans="1:5" ht="12.75">
      <c r="A69" s="591"/>
      <c r="B69" s="592"/>
      <c r="C69" s="593"/>
      <c r="D69" s="592"/>
      <c r="E69" s="593">
        <f t="shared" si="1"/>
      </c>
    </row>
    <row r="70" spans="1:5" ht="12.75">
      <c r="A70" s="591"/>
      <c r="B70" s="592"/>
      <c r="C70" s="593"/>
      <c r="D70" s="592"/>
      <c r="E70" s="593">
        <f t="shared" si="1"/>
      </c>
    </row>
    <row r="71" spans="1:5" ht="12.75">
      <c r="A71" s="591"/>
      <c r="B71" s="592"/>
      <c r="C71" s="593"/>
      <c r="D71" s="592"/>
      <c r="E71" s="593">
        <f t="shared" si="1"/>
      </c>
    </row>
    <row r="72" spans="1:5" ht="12.75">
      <c r="A72" s="591"/>
      <c r="B72" s="592"/>
      <c r="C72" s="593"/>
      <c r="D72" s="592"/>
      <c r="E72" s="593">
        <f t="shared" si="1"/>
      </c>
    </row>
    <row r="73" spans="1:5" ht="12.75">
      <c r="A73" s="591"/>
      <c r="B73" s="592"/>
      <c r="C73" s="593"/>
      <c r="D73" s="592"/>
      <c r="E73" s="593">
        <f t="shared" si="1"/>
      </c>
    </row>
    <row r="74" spans="1:5" ht="12.75">
      <c r="A74" s="591"/>
      <c r="B74" s="592"/>
      <c r="C74" s="593"/>
      <c r="D74" s="592"/>
      <c r="E74" s="593">
        <f t="shared" si="1"/>
      </c>
    </row>
    <row r="75" spans="1:5" ht="12.75">
      <c r="A75" s="591"/>
      <c r="B75" s="592"/>
      <c r="C75" s="593"/>
      <c r="D75" s="592"/>
      <c r="E75" s="593">
        <f t="shared" si="1"/>
      </c>
    </row>
    <row r="76" spans="1:5" ht="12.75">
      <c r="A76" s="591"/>
      <c r="B76" s="592"/>
      <c r="C76" s="593"/>
      <c r="D76" s="592"/>
      <c r="E76" s="593">
        <f t="shared" si="1"/>
      </c>
    </row>
    <row r="77" spans="1:5" ht="12.75">
      <c r="A77" s="591"/>
      <c r="B77" s="592"/>
      <c r="C77" s="593"/>
      <c r="D77" s="592"/>
      <c r="E77" s="593">
        <f t="shared" si="1"/>
      </c>
    </row>
    <row r="78" spans="1:5" ht="12.75">
      <c r="A78" s="591"/>
      <c r="B78" s="592"/>
      <c r="C78" s="593"/>
      <c r="D78" s="592"/>
      <c r="E78" s="593">
        <f t="shared" si="1"/>
      </c>
    </row>
    <row r="79" spans="1:5" ht="12.75">
      <c r="A79" s="591"/>
      <c r="B79" s="592"/>
      <c r="C79" s="593"/>
      <c r="D79" s="592"/>
      <c r="E79" s="593">
        <f t="shared" si="1"/>
      </c>
    </row>
    <row r="80" spans="1:5" ht="12.75">
      <c r="A80" s="591"/>
      <c r="B80" s="592"/>
      <c r="C80" s="593"/>
      <c r="D80" s="592"/>
      <c r="E80" s="593">
        <f t="shared" si="1"/>
      </c>
    </row>
    <row r="81" spans="1:5" ht="12.75">
      <c r="A81" s="591"/>
      <c r="B81" s="592"/>
      <c r="C81" s="593"/>
      <c r="D81" s="592"/>
      <c r="E81" s="593">
        <f t="shared" si="1"/>
      </c>
    </row>
    <row r="82" spans="1:5" ht="12.75">
      <c r="A82" s="591"/>
      <c r="B82" s="592"/>
      <c r="C82" s="593"/>
      <c r="D82" s="592"/>
      <c r="E82" s="593">
        <f t="shared" si="1"/>
      </c>
    </row>
    <row r="83" spans="1:5" ht="12.75">
      <c r="A83" s="591"/>
      <c r="B83" s="592"/>
      <c r="C83" s="593"/>
      <c r="D83" s="592"/>
      <c r="E83" s="593">
        <f t="shared" si="1"/>
      </c>
    </row>
    <row r="84" spans="1:5" ht="12.75">
      <c r="A84" s="591"/>
      <c r="B84" s="592"/>
      <c r="C84" s="593"/>
      <c r="D84" s="592"/>
      <c r="E84" s="593">
        <f t="shared" si="1"/>
      </c>
    </row>
    <row r="85" spans="1:5" ht="12.75">
      <c r="A85" s="591"/>
      <c r="B85" s="592"/>
      <c r="C85" s="593"/>
      <c r="D85" s="592"/>
      <c r="E85" s="593">
        <f t="shared" si="1"/>
      </c>
    </row>
    <row r="86" spans="1:5" ht="12.75">
      <c r="A86" s="591"/>
      <c r="B86" s="592"/>
      <c r="C86" s="593"/>
      <c r="D86" s="592"/>
      <c r="E86" s="593">
        <f t="shared" si="1"/>
      </c>
    </row>
    <row r="87" spans="1:5" ht="12.75">
      <c r="A87" s="591"/>
      <c r="B87" s="592"/>
      <c r="C87" s="593"/>
      <c r="D87" s="592"/>
      <c r="E87" s="593">
        <f t="shared" si="1"/>
      </c>
    </row>
    <row r="88" spans="1:5" ht="12.75">
      <c r="A88" s="591"/>
      <c r="B88" s="592"/>
      <c r="C88" s="593"/>
      <c r="D88" s="592"/>
      <c r="E88" s="593">
        <f t="shared" si="1"/>
      </c>
    </row>
    <row r="89" spans="1:5" ht="12.75">
      <c r="A89" s="591"/>
      <c r="B89" s="592"/>
      <c r="C89" s="593"/>
      <c r="D89" s="592"/>
      <c r="E89" s="593">
        <f t="shared" si="1"/>
      </c>
    </row>
    <row r="90" spans="1:5" ht="12.75">
      <c r="A90" s="591"/>
      <c r="B90" s="592"/>
      <c r="C90" s="593"/>
      <c r="D90" s="592"/>
      <c r="E90" s="593">
        <f t="shared" si="1"/>
      </c>
    </row>
    <row r="91" spans="1:5" ht="12.75">
      <c r="A91" s="591"/>
      <c r="B91" s="592"/>
      <c r="C91" s="593"/>
      <c r="D91" s="592"/>
      <c r="E91" s="593">
        <f t="shared" si="1"/>
      </c>
    </row>
    <row r="92" spans="1:5" ht="12.75">
      <c r="A92" s="591"/>
      <c r="B92" s="592"/>
      <c r="C92" s="593"/>
      <c r="D92" s="592"/>
      <c r="E92" s="593">
        <f t="shared" si="1"/>
      </c>
    </row>
    <row r="93" spans="1:5" ht="12.75">
      <c r="A93" s="591"/>
      <c r="B93" s="592"/>
      <c r="C93" s="593"/>
      <c r="D93" s="592"/>
      <c r="E93" s="593">
        <f t="shared" si="1"/>
      </c>
    </row>
    <row r="94" spans="1:5" ht="12.75">
      <c r="A94" s="591"/>
      <c r="B94" s="592"/>
      <c r="C94" s="593"/>
      <c r="D94" s="592"/>
      <c r="E94" s="593">
        <f t="shared" si="1"/>
      </c>
    </row>
    <row r="95" spans="1:5" ht="12.75">
      <c r="A95" s="591"/>
      <c r="B95" s="592"/>
      <c r="C95" s="593"/>
      <c r="D95" s="592"/>
      <c r="E95" s="593">
        <f t="shared" si="1"/>
      </c>
    </row>
    <row r="96" spans="1:5" ht="12.75">
      <c r="A96" s="591"/>
      <c r="B96" s="592"/>
      <c r="C96" s="593"/>
      <c r="D96" s="592"/>
      <c r="E96" s="593">
        <f t="shared" si="1"/>
      </c>
    </row>
    <row r="97" spans="1:5" ht="12.75">
      <c r="A97" s="591"/>
      <c r="B97" s="592"/>
      <c r="C97" s="593"/>
      <c r="D97" s="592"/>
      <c r="E97" s="593">
        <f t="shared" si="1"/>
      </c>
    </row>
    <row r="98" spans="1:5" ht="12.75">
      <c r="A98" s="591"/>
      <c r="B98" s="592"/>
      <c r="C98" s="593"/>
      <c r="D98" s="592"/>
      <c r="E98" s="593">
        <f t="shared" si="1"/>
      </c>
    </row>
    <row r="99" spans="1:5" ht="12.75">
      <c r="A99" s="591"/>
      <c r="B99" s="592"/>
      <c r="C99" s="593"/>
      <c r="D99" s="592"/>
      <c r="E99" s="593">
        <f t="shared" si="1"/>
      </c>
    </row>
    <row r="100" spans="1:5" ht="12.75">
      <c r="A100" s="591"/>
      <c r="B100" s="592"/>
      <c r="C100" s="593"/>
      <c r="D100" s="592"/>
      <c r="E100" s="593">
        <f t="shared" si="1"/>
      </c>
    </row>
    <row r="101" spans="1:5" ht="12.75">
      <c r="A101" s="591"/>
      <c r="B101" s="592"/>
      <c r="C101" s="593"/>
      <c r="D101" s="592"/>
      <c r="E101" s="593">
        <f t="shared" si="1"/>
      </c>
    </row>
    <row r="102" spans="1:5" ht="12.75">
      <c r="A102" s="591"/>
      <c r="B102" s="592"/>
      <c r="C102" s="593"/>
      <c r="D102" s="592"/>
      <c r="E102" s="593">
        <f t="shared" si="1"/>
      </c>
    </row>
    <row r="103" spans="1:5" ht="12.75">
      <c r="A103" s="591"/>
      <c r="B103" s="592"/>
      <c r="C103" s="593"/>
      <c r="D103" s="592"/>
      <c r="E103" s="593">
        <f t="shared" si="1"/>
      </c>
    </row>
    <row r="104" spans="1:5" ht="12.75">
      <c r="A104" s="591"/>
      <c r="B104" s="592"/>
      <c r="C104" s="593"/>
      <c r="D104" s="592"/>
      <c r="E104" s="593">
        <f t="shared" si="1"/>
      </c>
    </row>
    <row r="105" spans="1:5" ht="12.75">
      <c r="A105" s="591"/>
      <c r="B105" s="592"/>
      <c r="C105" s="593"/>
      <c r="D105" s="592"/>
      <c r="E105" s="593">
        <f t="shared" si="1"/>
      </c>
    </row>
    <row r="106" spans="1:5" ht="12.75">
      <c r="A106" s="591"/>
      <c r="B106" s="592"/>
      <c r="C106" s="593"/>
      <c r="D106" s="592"/>
      <c r="E106" s="593">
        <f t="shared" si="1"/>
      </c>
    </row>
    <row r="107" spans="1:5" ht="12.75">
      <c r="A107" s="591"/>
      <c r="B107" s="592"/>
      <c r="C107" s="593"/>
      <c r="D107" s="592"/>
      <c r="E107" s="593">
        <f t="shared" si="1"/>
      </c>
    </row>
    <row r="108" spans="1:5" ht="12.75">
      <c r="A108" s="591"/>
      <c r="B108" s="592"/>
      <c r="C108" s="593"/>
      <c r="D108" s="592"/>
      <c r="E108" s="593">
        <f t="shared" si="1"/>
      </c>
    </row>
    <row r="109" spans="1:5" ht="12.75">
      <c r="A109" s="591"/>
      <c r="B109" s="592"/>
      <c r="C109" s="593"/>
      <c r="D109" s="592"/>
      <c r="E109" s="593">
        <f t="shared" si="1"/>
      </c>
    </row>
    <row r="110" spans="1:5" ht="12.75">
      <c r="A110" s="591"/>
      <c r="B110" s="592"/>
      <c r="C110" s="593"/>
      <c r="D110" s="592"/>
      <c r="E110" s="593">
        <f t="shared" si="1"/>
      </c>
    </row>
    <row r="111" spans="1:5" ht="12.75">
      <c r="A111" s="591"/>
      <c r="B111" s="592"/>
      <c r="C111" s="593"/>
      <c r="D111" s="592"/>
      <c r="E111" s="593">
        <f t="shared" si="1"/>
      </c>
    </row>
    <row r="112" spans="1:5" ht="12.75">
      <c r="A112" s="591"/>
      <c r="B112" s="592"/>
      <c r="C112" s="593"/>
      <c r="D112" s="592"/>
      <c r="E112" s="593">
        <f t="shared" si="1"/>
      </c>
    </row>
    <row r="113" spans="1:5" ht="12.75">
      <c r="A113" s="591"/>
      <c r="B113" s="592"/>
      <c r="C113" s="593"/>
      <c r="D113" s="592"/>
      <c r="E113" s="593">
        <f t="shared" si="1"/>
      </c>
    </row>
    <row r="114" spans="1:5" ht="12.75">
      <c r="A114" s="591"/>
      <c r="B114" s="592"/>
      <c r="C114" s="593"/>
      <c r="D114" s="592"/>
      <c r="E114" s="593">
        <f t="shared" si="1"/>
      </c>
    </row>
    <row r="115" spans="1:5" ht="12.75">
      <c r="A115" s="591"/>
      <c r="B115" s="592"/>
      <c r="C115" s="593"/>
      <c r="D115" s="592"/>
      <c r="E115" s="593">
        <f t="shared" si="1"/>
      </c>
    </row>
    <row r="116" spans="1:5" ht="12.75">
      <c r="A116" s="591"/>
      <c r="B116" s="592"/>
      <c r="C116" s="593"/>
      <c r="D116" s="592"/>
      <c r="E116" s="593">
        <f t="shared" si="1"/>
      </c>
    </row>
    <row r="117" spans="1:5" ht="12.75">
      <c r="A117" s="591"/>
      <c r="B117" s="592"/>
      <c r="C117" s="593"/>
      <c r="D117" s="592"/>
      <c r="E117" s="593">
        <f t="shared" si="1"/>
      </c>
    </row>
    <row r="118" spans="1:5" ht="12.75">
      <c r="A118" s="591"/>
      <c r="B118" s="592"/>
      <c r="C118" s="593"/>
      <c r="D118" s="592"/>
      <c r="E118" s="593">
        <f t="shared" si="1"/>
      </c>
    </row>
    <row r="119" spans="1:5" ht="12.75">
      <c r="A119" s="591"/>
      <c r="B119" s="592"/>
      <c r="C119" s="593"/>
      <c r="D119" s="592"/>
      <c r="E119" s="593">
        <f t="shared" si="1"/>
      </c>
    </row>
    <row r="120" spans="1:5" ht="12.75">
      <c r="A120" s="591"/>
      <c r="B120" s="592"/>
      <c r="C120" s="593"/>
      <c r="D120" s="592"/>
      <c r="E120" s="593">
        <f t="shared" si="1"/>
      </c>
    </row>
    <row r="121" spans="1:5" ht="12.75">
      <c r="A121" s="591"/>
      <c r="B121" s="592"/>
      <c r="C121" s="593"/>
      <c r="D121" s="592"/>
      <c r="E121" s="593">
        <f t="shared" si="1"/>
      </c>
    </row>
    <row r="122" spans="1:5" ht="12.75">
      <c r="A122" s="591"/>
      <c r="B122" s="592"/>
      <c r="C122" s="593"/>
      <c r="D122" s="592"/>
      <c r="E122" s="593">
        <f t="shared" si="1"/>
      </c>
    </row>
    <row r="123" spans="1:5" ht="12.75">
      <c r="A123" s="591"/>
      <c r="B123" s="592"/>
      <c r="C123" s="593"/>
      <c r="D123" s="592"/>
      <c r="E123" s="593">
        <f t="shared" si="1"/>
      </c>
    </row>
    <row r="124" spans="1:5" ht="12.75">
      <c r="A124" s="591"/>
      <c r="B124" s="592"/>
      <c r="C124" s="593"/>
      <c r="D124" s="592"/>
      <c r="E124" s="593">
        <f t="shared" si="1"/>
      </c>
    </row>
    <row r="125" spans="1:5" ht="12.75">
      <c r="A125" s="591"/>
      <c r="B125" s="592"/>
      <c r="C125" s="593"/>
      <c r="D125" s="592"/>
      <c r="E125" s="593">
        <f t="shared" si="1"/>
      </c>
    </row>
    <row r="126" spans="1:5" ht="12.75">
      <c r="A126" s="591"/>
      <c r="B126" s="592"/>
      <c r="C126" s="593"/>
      <c r="D126" s="592"/>
      <c r="E126" s="593">
        <f t="shared" si="1"/>
      </c>
    </row>
    <row r="127" spans="1:5" ht="12.75">
      <c r="A127" s="591"/>
      <c r="B127" s="592"/>
      <c r="C127" s="593"/>
      <c r="D127" s="592"/>
      <c r="E127" s="593">
        <f t="shared" si="1"/>
      </c>
    </row>
    <row r="128" spans="1:5" ht="12.75">
      <c r="A128" s="591"/>
      <c r="B128" s="592"/>
      <c r="C128" s="593"/>
      <c r="D128" s="592"/>
      <c r="E128" s="593">
        <f t="shared" si="1"/>
      </c>
    </row>
    <row r="129" spans="1:5" ht="12.75">
      <c r="A129" s="591"/>
      <c r="B129" s="592"/>
      <c r="C129" s="593"/>
      <c r="D129" s="592"/>
      <c r="E129" s="593">
        <f t="shared" si="1"/>
      </c>
    </row>
    <row r="130" spans="1:5" ht="12.75">
      <c r="A130" s="591"/>
      <c r="B130" s="592"/>
      <c r="C130" s="593"/>
      <c r="D130" s="592"/>
      <c r="E130" s="593">
        <f t="shared" si="1"/>
      </c>
    </row>
    <row r="131" spans="1:5" ht="12.75">
      <c r="A131" s="591"/>
      <c r="B131" s="592"/>
      <c r="C131" s="593"/>
      <c r="D131" s="592"/>
      <c r="E131" s="593">
        <f aca="true" t="shared" si="2" ref="E131:E194">IF(B131&lt;&gt;0,IF(ABS(B131-D131)&gt;0.1,"KO","OK"),"")</f>
      </c>
    </row>
    <row r="132" spans="1:5" ht="12.75">
      <c r="A132" s="591"/>
      <c r="B132" s="592"/>
      <c r="C132" s="593"/>
      <c r="D132" s="592"/>
      <c r="E132" s="593">
        <f t="shared" si="2"/>
      </c>
    </row>
    <row r="133" spans="1:5" ht="12.75">
      <c r="A133" s="591"/>
      <c r="B133" s="592"/>
      <c r="C133" s="593"/>
      <c r="D133" s="592"/>
      <c r="E133" s="593">
        <f t="shared" si="2"/>
      </c>
    </row>
    <row r="134" spans="1:5" ht="12.75">
      <c r="A134" s="591"/>
      <c r="B134" s="592"/>
      <c r="C134" s="593"/>
      <c r="D134" s="592"/>
      <c r="E134" s="593">
        <f t="shared" si="2"/>
      </c>
    </row>
    <row r="135" spans="1:5" ht="12.75">
      <c r="A135" s="591"/>
      <c r="B135" s="592"/>
      <c r="C135" s="593"/>
      <c r="D135" s="592"/>
      <c r="E135" s="593">
        <f t="shared" si="2"/>
      </c>
    </row>
    <row r="136" spans="1:5" ht="12.75">
      <c r="A136" s="591"/>
      <c r="B136" s="592"/>
      <c r="C136" s="593"/>
      <c r="D136" s="592"/>
      <c r="E136" s="593">
        <f t="shared" si="2"/>
      </c>
    </row>
    <row r="137" spans="1:5" ht="12.75">
      <c r="A137" s="591"/>
      <c r="B137" s="592"/>
      <c r="C137" s="593"/>
      <c r="D137" s="592"/>
      <c r="E137" s="593">
        <f t="shared" si="2"/>
      </c>
    </row>
    <row r="138" spans="1:5" ht="12.75">
      <c r="A138" s="591"/>
      <c r="B138" s="592"/>
      <c r="C138" s="593"/>
      <c r="D138" s="592"/>
      <c r="E138" s="593">
        <f t="shared" si="2"/>
      </c>
    </row>
    <row r="139" spans="1:5" ht="12.75">
      <c r="A139" s="591"/>
      <c r="B139" s="592"/>
      <c r="C139" s="593"/>
      <c r="D139" s="592"/>
      <c r="E139" s="593">
        <f t="shared" si="2"/>
      </c>
    </row>
    <row r="140" spans="1:5" ht="12.75">
      <c r="A140" s="591"/>
      <c r="B140" s="592"/>
      <c r="C140" s="593"/>
      <c r="D140" s="592"/>
      <c r="E140" s="593">
        <f t="shared" si="2"/>
      </c>
    </row>
    <row r="141" spans="1:5" ht="12.75">
      <c r="A141" s="591"/>
      <c r="B141" s="592"/>
      <c r="C141" s="593"/>
      <c r="D141" s="592"/>
      <c r="E141" s="593">
        <f t="shared" si="2"/>
      </c>
    </row>
    <row r="142" spans="1:5" ht="12.75">
      <c r="A142" s="591"/>
      <c r="B142" s="592"/>
      <c r="C142" s="593"/>
      <c r="D142" s="592"/>
      <c r="E142" s="593">
        <f t="shared" si="2"/>
      </c>
    </row>
    <row r="143" spans="1:5" ht="12.75">
      <c r="A143" s="591"/>
      <c r="B143" s="592"/>
      <c r="C143" s="593"/>
      <c r="D143" s="592"/>
      <c r="E143" s="593">
        <f t="shared" si="2"/>
      </c>
    </row>
    <row r="144" spans="1:5" ht="12.75">
      <c r="A144" s="591"/>
      <c r="B144" s="592"/>
      <c r="C144" s="593"/>
      <c r="D144" s="592"/>
      <c r="E144" s="593">
        <f t="shared" si="2"/>
      </c>
    </row>
    <row r="145" spans="1:5" ht="12.75">
      <c r="A145" s="591"/>
      <c r="B145" s="592"/>
      <c r="C145" s="593"/>
      <c r="D145" s="592"/>
      <c r="E145" s="593">
        <f t="shared" si="2"/>
      </c>
    </row>
    <row r="146" spans="1:5" ht="12.75">
      <c r="A146" s="591"/>
      <c r="B146" s="592"/>
      <c r="C146" s="593"/>
      <c r="D146" s="592"/>
      <c r="E146" s="593">
        <f t="shared" si="2"/>
      </c>
    </row>
    <row r="147" spans="1:5" ht="12.75">
      <c r="A147" s="591"/>
      <c r="B147" s="592"/>
      <c r="C147" s="593"/>
      <c r="D147" s="592"/>
      <c r="E147" s="593">
        <f t="shared" si="2"/>
      </c>
    </row>
    <row r="148" spans="1:5" ht="12.75">
      <c r="A148" s="591"/>
      <c r="B148" s="592"/>
      <c r="C148" s="593"/>
      <c r="D148" s="592"/>
      <c r="E148" s="593">
        <f t="shared" si="2"/>
      </c>
    </row>
    <row r="149" spans="1:5" ht="12.75">
      <c r="A149" s="591"/>
      <c r="B149" s="592"/>
      <c r="C149" s="593"/>
      <c r="D149" s="592"/>
      <c r="E149" s="593">
        <f t="shared" si="2"/>
      </c>
    </row>
    <row r="150" spans="1:5" ht="12.75">
      <c r="A150" s="591"/>
      <c r="B150" s="592"/>
      <c r="C150" s="593"/>
      <c r="D150" s="592"/>
      <c r="E150" s="593">
        <f t="shared" si="2"/>
      </c>
    </row>
    <row r="151" spans="1:5" ht="12.75">
      <c r="A151" s="591"/>
      <c r="B151" s="592"/>
      <c r="C151" s="593"/>
      <c r="D151" s="592"/>
      <c r="E151" s="593">
        <f t="shared" si="2"/>
      </c>
    </row>
    <row r="152" spans="1:5" ht="12.75">
      <c r="A152" s="591"/>
      <c r="B152" s="592"/>
      <c r="C152" s="593"/>
      <c r="D152" s="592"/>
      <c r="E152" s="593">
        <f t="shared" si="2"/>
      </c>
    </row>
    <row r="153" spans="1:5" ht="12.75">
      <c r="A153" s="591"/>
      <c r="B153" s="592"/>
      <c r="C153" s="593"/>
      <c r="D153" s="592"/>
      <c r="E153" s="593">
        <f t="shared" si="2"/>
      </c>
    </row>
    <row r="154" spans="1:5" ht="12.75">
      <c r="A154" s="591"/>
      <c r="B154" s="592"/>
      <c r="C154" s="593"/>
      <c r="D154" s="592"/>
      <c r="E154" s="593">
        <f t="shared" si="2"/>
      </c>
    </row>
    <row r="155" spans="1:5" ht="12.75">
      <c r="A155" s="591"/>
      <c r="B155" s="592"/>
      <c r="C155" s="593"/>
      <c r="D155" s="592"/>
      <c r="E155" s="593">
        <f t="shared" si="2"/>
      </c>
    </row>
    <row r="156" spans="1:5" ht="12.75">
      <c r="A156" s="591"/>
      <c r="B156" s="592"/>
      <c r="C156" s="593"/>
      <c r="D156" s="592"/>
      <c r="E156" s="593">
        <f t="shared" si="2"/>
      </c>
    </row>
    <row r="157" spans="1:5" ht="12.75">
      <c r="A157" s="591"/>
      <c r="B157" s="592"/>
      <c r="C157" s="593"/>
      <c r="D157" s="592"/>
      <c r="E157" s="593">
        <f t="shared" si="2"/>
      </c>
    </row>
    <row r="158" spans="1:5" ht="12.75">
      <c r="A158" s="591"/>
      <c r="B158" s="592"/>
      <c r="C158" s="593"/>
      <c r="D158" s="592"/>
      <c r="E158" s="593">
        <f t="shared" si="2"/>
      </c>
    </row>
    <row r="159" spans="1:5" ht="12.75">
      <c r="A159" s="591"/>
      <c r="B159" s="592"/>
      <c r="C159" s="593"/>
      <c r="D159" s="592"/>
      <c r="E159" s="593">
        <f t="shared" si="2"/>
      </c>
    </row>
    <row r="160" spans="1:5" ht="12.75">
      <c r="A160" s="591"/>
      <c r="B160" s="592"/>
      <c r="C160" s="593"/>
      <c r="D160" s="592"/>
      <c r="E160" s="593">
        <f t="shared" si="2"/>
      </c>
    </row>
    <row r="161" spans="1:5" ht="12.75">
      <c r="A161" s="591"/>
      <c r="B161" s="592"/>
      <c r="C161" s="593"/>
      <c r="D161" s="592"/>
      <c r="E161" s="593">
        <f t="shared" si="2"/>
      </c>
    </row>
    <row r="162" spans="1:5" ht="12.75">
      <c r="A162" s="591"/>
      <c r="B162" s="592"/>
      <c r="C162" s="593"/>
      <c r="D162" s="592"/>
      <c r="E162" s="593">
        <f t="shared" si="2"/>
      </c>
    </row>
    <row r="163" spans="1:5" ht="12.75">
      <c r="A163" s="591"/>
      <c r="B163" s="592"/>
      <c r="C163" s="593"/>
      <c r="D163" s="592"/>
      <c r="E163" s="593">
        <f t="shared" si="2"/>
      </c>
    </row>
    <row r="164" spans="1:5" ht="12.75">
      <c r="A164" s="591"/>
      <c r="B164" s="592"/>
      <c r="C164" s="593"/>
      <c r="D164" s="592"/>
      <c r="E164" s="593">
        <f t="shared" si="2"/>
      </c>
    </row>
    <row r="165" spans="1:5" ht="12.75">
      <c r="A165" s="591"/>
      <c r="B165" s="592"/>
      <c r="C165" s="593"/>
      <c r="D165" s="592"/>
      <c r="E165" s="593">
        <f t="shared" si="2"/>
      </c>
    </row>
    <row r="166" spans="1:5" ht="12.75">
      <c r="A166" s="591"/>
      <c r="B166" s="592"/>
      <c r="C166" s="593"/>
      <c r="D166" s="592"/>
      <c r="E166" s="593">
        <f t="shared" si="2"/>
      </c>
    </row>
    <row r="167" spans="1:5" ht="12.75">
      <c r="A167" s="591"/>
      <c r="B167" s="592"/>
      <c r="C167" s="593"/>
      <c r="D167" s="592"/>
      <c r="E167" s="593">
        <f t="shared" si="2"/>
      </c>
    </row>
    <row r="168" spans="1:5" ht="12.75">
      <c r="A168" s="591"/>
      <c r="B168" s="592"/>
      <c r="C168" s="593"/>
      <c r="D168" s="592"/>
      <c r="E168" s="593">
        <f t="shared" si="2"/>
      </c>
    </row>
    <row r="169" spans="1:5" ht="12.75">
      <c r="A169" s="591"/>
      <c r="B169" s="592"/>
      <c r="C169" s="593"/>
      <c r="D169" s="592"/>
      <c r="E169" s="593">
        <f t="shared" si="2"/>
      </c>
    </row>
    <row r="170" spans="1:5" ht="12.75">
      <c r="A170" s="591"/>
      <c r="B170" s="592"/>
      <c r="C170" s="593"/>
      <c r="D170" s="592"/>
      <c r="E170" s="593">
        <f t="shared" si="2"/>
      </c>
    </row>
    <row r="171" spans="1:5" ht="12.75">
      <c r="A171" s="591"/>
      <c r="B171" s="592"/>
      <c r="C171" s="593"/>
      <c r="D171" s="592"/>
      <c r="E171" s="593">
        <f t="shared" si="2"/>
      </c>
    </row>
    <row r="172" spans="1:5" ht="12.75">
      <c r="A172" s="591"/>
      <c r="B172" s="592"/>
      <c r="C172" s="593"/>
      <c r="D172" s="592"/>
      <c r="E172" s="593">
        <f t="shared" si="2"/>
      </c>
    </row>
    <row r="173" spans="1:5" ht="12.75">
      <c r="A173" s="591"/>
      <c r="B173" s="592"/>
      <c r="C173" s="593"/>
      <c r="D173" s="592"/>
      <c r="E173" s="593">
        <f t="shared" si="2"/>
      </c>
    </row>
    <row r="174" spans="1:5" ht="12.75">
      <c r="A174" s="591"/>
      <c r="B174" s="592"/>
      <c r="C174" s="593"/>
      <c r="D174" s="592"/>
      <c r="E174" s="593">
        <f t="shared" si="2"/>
      </c>
    </row>
    <row r="175" spans="1:5" ht="12.75">
      <c r="A175" s="591"/>
      <c r="B175" s="592"/>
      <c r="C175" s="593"/>
      <c r="D175" s="592"/>
      <c r="E175" s="593">
        <f t="shared" si="2"/>
      </c>
    </row>
    <row r="176" spans="1:5" ht="12.75">
      <c r="A176" s="591"/>
      <c r="B176" s="592"/>
      <c r="C176" s="593"/>
      <c r="D176" s="592"/>
      <c r="E176" s="593">
        <f t="shared" si="2"/>
      </c>
    </row>
    <row r="177" spans="1:5" ht="12.75">
      <c r="A177" s="591"/>
      <c r="B177" s="592"/>
      <c r="C177" s="593"/>
      <c r="D177" s="592"/>
      <c r="E177" s="593">
        <f t="shared" si="2"/>
      </c>
    </row>
    <row r="178" spans="1:5" ht="12.75">
      <c r="A178" s="591"/>
      <c r="B178" s="592"/>
      <c r="C178" s="593"/>
      <c r="D178" s="592"/>
      <c r="E178" s="593">
        <f t="shared" si="2"/>
      </c>
    </row>
    <row r="179" spans="1:5" ht="12.75">
      <c r="A179" s="591"/>
      <c r="B179" s="592"/>
      <c r="C179" s="593"/>
      <c r="D179" s="592"/>
      <c r="E179" s="593">
        <f t="shared" si="2"/>
      </c>
    </row>
    <row r="180" spans="1:5" ht="12.75">
      <c r="A180" s="591"/>
      <c r="B180" s="592"/>
      <c r="C180" s="593"/>
      <c r="D180" s="592"/>
      <c r="E180" s="593">
        <f t="shared" si="2"/>
      </c>
    </row>
    <row r="181" spans="1:5" ht="12.75">
      <c r="A181" s="591"/>
      <c r="B181" s="592"/>
      <c r="C181" s="593"/>
      <c r="D181" s="592"/>
      <c r="E181" s="593">
        <f t="shared" si="2"/>
      </c>
    </row>
    <row r="182" spans="1:5" ht="12.75">
      <c r="A182" s="591"/>
      <c r="B182" s="592"/>
      <c r="C182" s="593"/>
      <c r="D182" s="592"/>
      <c r="E182" s="593">
        <f t="shared" si="2"/>
      </c>
    </row>
    <row r="183" spans="1:5" ht="12.75">
      <c r="A183" s="591"/>
      <c r="B183" s="592"/>
      <c r="C183" s="593"/>
      <c r="D183" s="592"/>
      <c r="E183" s="593">
        <f t="shared" si="2"/>
      </c>
    </row>
    <row r="184" spans="1:5" ht="12.75">
      <c r="A184" s="591"/>
      <c r="B184" s="592"/>
      <c r="C184" s="593"/>
      <c r="D184" s="592"/>
      <c r="E184" s="593">
        <f t="shared" si="2"/>
      </c>
    </row>
    <row r="185" spans="1:5" ht="12.75">
      <c r="A185" s="591"/>
      <c r="B185" s="592"/>
      <c r="C185" s="593"/>
      <c r="D185" s="592"/>
      <c r="E185" s="593">
        <f t="shared" si="2"/>
      </c>
    </row>
    <row r="186" spans="1:5" ht="12.75">
      <c r="A186" s="591"/>
      <c r="B186" s="592"/>
      <c r="C186" s="593"/>
      <c r="D186" s="592"/>
      <c r="E186" s="593">
        <f t="shared" si="2"/>
      </c>
    </row>
    <row r="187" spans="1:5" ht="12.75">
      <c r="A187" s="591"/>
      <c r="B187" s="592"/>
      <c r="C187" s="593"/>
      <c r="D187" s="592"/>
      <c r="E187" s="593">
        <f t="shared" si="2"/>
      </c>
    </row>
    <row r="188" spans="1:5" ht="12.75">
      <c r="A188" s="591"/>
      <c r="B188" s="592"/>
      <c r="C188" s="593"/>
      <c r="D188" s="592"/>
      <c r="E188" s="593">
        <f t="shared" si="2"/>
      </c>
    </row>
    <row r="189" spans="1:5" ht="12.75">
      <c r="A189" s="591"/>
      <c r="B189" s="592"/>
      <c r="C189" s="593"/>
      <c r="D189" s="592"/>
      <c r="E189" s="593">
        <f t="shared" si="2"/>
      </c>
    </row>
    <row r="190" spans="1:5" ht="12.75">
      <c r="A190" s="591"/>
      <c r="B190" s="592"/>
      <c r="C190" s="593"/>
      <c r="D190" s="592"/>
      <c r="E190" s="593">
        <f t="shared" si="2"/>
      </c>
    </row>
    <row r="191" spans="1:5" ht="12.75">
      <c r="A191" s="591"/>
      <c r="B191" s="592"/>
      <c r="C191" s="593"/>
      <c r="D191" s="592"/>
      <c r="E191" s="593">
        <f t="shared" si="2"/>
      </c>
    </row>
    <row r="192" spans="1:5" ht="12.75">
      <c r="A192" s="591"/>
      <c r="B192" s="592"/>
      <c r="C192" s="593"/>
      <c r="D192" s="592"/>
      <c r="E192" s="593">
        <f t="shared" si="2"/>
      </c>
    </row>
    <row r="193" spans="1:5" ht="12.75">
      <c r="A193" s="591"/>
      <c r="B193" s="592"/>
      <c r="C193" s="593"/>
      <c r="D193" s="592"/>
      <c r="E193" s="593">
        <f t="shared" si="2"/>
      </c>
    </row>
    <row r="194" spans="1:5" ht="12.75">
      <c r="A194" s="591"/>
      <c r="B194" s="592"/>
      <c r="C194" s="593"/>
      <c r="D194" s="592"/>
      <c r="E194" s="593">
        <f t="shared" si="2"/>
      </c>
    </row>
    <row r="195" spans="1:5" ht="12.75">
      <c r="A195" s="591"/>
      <c r="B195" s="592"/>
      <c r="C195" s="593"/>
      <c r="D195" s="592"/>
      <c r="E195" s="593">
        <f aca="true" t="shared" si="3" ref="E195:E258">IF(B195&lt;&gt;0,IF(ABS(B195-D195)&gt;0.1,"KO","OK"),"")</f>
      </c>
    </row>
    <row r="196" spans="1:5" ht="12.75">
      <c r="A196" s="591"/>
      <c r="B196" s="592"/>
      <c r="C196" s="593"/>
      <c r="D196" s="592"/>
      <c r="E196" s="593">
        <f t="shared" si="3"/>
      </c>
    </row>
    <row r="197" spans="1:5" ht="12.75">
      <c r="A197" s="591"/>
      <c r="B197" s="592"/>
      <c r="C197" s="593"/>
      <c r="D197" s="592"/>
      <c r="E197" s="593">
        <f t="shared" si="3"/>
      </c>
    </row>
    <row r="198" spans="1:5" ht="12.75">
      <c r="A198" s="591"/>
      <c r="B198" s="592"/>
      <c r="C198" s="593"/>
      <c r="D198" s="592"/>
      <c r="E198" s="593">
        <f t="shared" si="3"/>
      </c>
    </row>
    <row r="199" spans="1:5" ht="12.75">
      <c r="A199" s="591"/>
      <c r="B199" s="592"/>
      <c r="C199" s="593"/>
      <c r="D199" s="592"/>
      <c r="E199" s="593">
        <f t="shared" si="3"/>
      </c>
    </row>
    <row r="200" spans="1:5" ht="12.75">
      <c r="A200" s="591"/>
      <c r="B200" s="592"/>
      <c r="C200" s="593"/>
      <c r="D200" s="592"/>
      <c r="E200" s="593">
        <f t="shared" si="3"/>
      </c>
    </row>
    <row r="201" spans="1:5" ht="12.75">
      <c r="A201" s="591"/>
      <c r="B201" s="592"/>
      <c r="C201" s="593"/>
      <c r="D201" s="592"/>
      <c r="E201" s="593">
        <f t="shared" si="3"/>
      </c>
    </row>
    <row r="202" spans="1:5" ht="12.75">
      <c r="A202" s="591"/>
      <c r="B202" s="592"/>
      <c r="C202" s="593"/>
      <c r="D202" s="592"/>
      <c r="E202" s="593">
        <f t="shared" si="3"/>
      </c>
    </row>
    <row r="203" spans="1:5" ht="12.75">
      <c r="A203" s="591"/>
      <c r="B203" s="592"/>
      <c r="C203" s="593"/>
      <c r="D203" s="592"/>
      <c r="E203" s="593">
        <f t="shared" si="3"/>
      </c>
    </row>
    <row r="204" spans="1:5" ht="12.75">
      <c r="A204" s="591"/>
      <c r="B204" s="592"/>
      <c r="C204" s="593"/>
      <c r="D204" s="592"/>
      <c r="E204" s="593">
        <f t="shared" si="3"/>
      </c>
    </row>
    <row r="205" spans="1:5" ht="12.75">
      <c r="A205" s="591"/>
      <c r="B205" s="592"/>
      <c r="C205" s="593"/>
      <c r="D205" s="592"/>
      <c r="E205" s="593">
        <f t="shared" si="3"/>
      </c>
    </row>
    <row r="206" spans="1:5" ht="12.75">
      <c r="A206" s="591"/>
      <c r="B206" s="592"/>
      <c r="C206" s="593"/>
      <c r="D206" s="592"/>
      <c r="E206" s="593">
        <f t="shared" si="3"/>
      </c>
    </row>
    <row r="207" spans="1:5" ht="12.75">
      <c r="A207" s="591"/>
      <c r="B207" s="592"/>
      <c r="C207" s="593"/>
      <c r="D207" s="592"/>
      <c r="E207" s="593">
        <f t="shared" si="3"/>
      </c>
    </row>
    <row r="208" spans="1:5" ht="12.75">
      <c r="A208" s="591"/>
      <c r="B208" s="592"/>
      <c r="C208" s="593"/>
      <c r="D208" s="592"/>
      <c r="E208" s="593">
        <f t="shared" si="3"/>
      </c>
    </row>
    <row r="209" spans="1:5" ht="12.75">
      <c r="A209" s="591"/>
      <c r="B209" s="592"/>
      <c r="C209" s="593"/>
      <c r="D209" s="592"/>
      <c r="E209" s="593">
        <f t="shared" si="3"/>
      </c>
    </row>
    <row r="210" spans="1:5" ht="12.75">
      <c r="A210" s="591"/>
      <c r="B210" s="592"/>
      <c r="C210" s="593"/>
      <c r="D210" s="592"/>
      <c r="E210" s="593">
        <f t="shared" si="3"/>
      </c>
    </row>
    <row r="211" spans="1:5" ht="12.75">
      <c r="A211" s="591"/>
      <c r="B211" s="592"/>
      <c r="C211" s="593"/>
      <c r="D211" s="592"/>
      <c r="E211" s="593">
        <f t="shared" si="3"/>
      </c>
    </row>
    <row r="212" spans="1:5" ht="12.75">
      <c r="A212" s="591"/>
      <c r="B212" s="592"/>
      <c r="C212" s="593"/>
      <c r="D212" s="592"/>
      <c r="E212" s="593">
        <f t="shared" si="3"/>
      </c>
    </row>
    <row r="213" spans="1:5" ht="12.75">
      <c r="A213" s="591"/>
      <c r="B213" s="592"/>
      <c r="C213" s="593"/>
      <c r="D213" s="592"/>
      <c r="E213" s="593">
        <f t="shared" si="3"/>
      </c>
    </row>
    <row r="214" spans="1:5" ht="12.75">
      <c r="A214" s="591"/>
      <c r="B214" s="592"/>
      <c r="C214" s="593"/>
      <c r="D214" s="592"/>
      <c r="E214" s="593">
        <f t="shared" si="3"/>
      </c>
    </row>
    <row r="215" spans="1:5" ht="12.75">
      <c r="A215" s="591"/>
      <c r="B215" s="592"/>
      <c r="C215" s="593"/>
      <c r="D215" s="592"/>
      <c r="E215" s="593">
        <f t="shared" si="3"/>
      </c>
    </row>
    <row r="216" spans="1:5" ht="12.75">
      <c r="A216" s="591"/>
      <c r="B216" s="592"/>
      <c r="C216" s="593"/>
      <c r="D216" s="592"/>
      <c r="E216" s="593">
        <f t="shared" si="3"/>
      </c>
    </row>
    <row r="217" spans="1:5" ht="12.75">
      <c r="A217" s="591"/>
      <c r="B217" s="592"/>
      <c r="C217" s="593"/>
      <c r="D217" s="592"/>
      <c r="E217" s="593">
        <f t="shared" si="3"/>
      </c>
    </row>
    <row r="218" spans="1:5" ht="12.75">
      <c r="A218" s="591"/>
      <c r="B218" s="592"/>
      <c r="C218" s="593"/>
      <c r="D218" s="592"/>
      <c r="E218" s="593">
        <f t="shared" si="3"/>
      </c>
    </row>
    <row r="219" spans="1:5" ht="12.75">
      <c r="A219" s="591"/>
      <c r="B219" s="592"/>
      <c r="C219" s="593"/>
      <c r="D219" s="592"/>
      <c r="E219" s="593">
        <f t="shared" si="3"/>
      </c>
    </row>
    <row r="220" spans="1:5" ht="12.75">
      <c r="A220" s="591"/>
      <c r="B220" s="592"/>
      <c r="C220" s="593"/>
      <c r="D220" s="592"/>
      <c r="E220" s="593">
        <f t="shared" si="3"/>
      </c>
    </row>
    <row r="221" spans="1:5" ht="12.75">
      <c r="A221" s="591"/>
      <c r="B221" s="592"/>
      <c r="C221" s="593"/>
      <c r="D221" s="592"/>
      <c r="E221" s="593">
        <f t="shared" si="3"/>
      </c>
    </row>
    <row r="222" spans="1:5" ht="12.75">
      <c r="A222" s="591"/>
      <c r="B222" s="592"/>
      <c r="C222" s="593"/>
      <c r="D222" s="592"/>
      <c r="E222" s="593">
        <f t="shared" si="3"/>
      </c>
    </row>
    <row r="223" spans="1:5" ht="12.75">
      <c r="A223" s="591"/>
      <c r="B223" s="592"/>
      <c r="C223" s="593"/>
      <c r="D223" s="592"/>
      <c r="E223" s="593">
        <f t="shared" si="3"/>
      </c>
    </row>
    <row r="224" spans="1:5" ht="12.75">
      <c r="A224" s="591"/>
      <c r="B224" s="592"/>
      <c r="C224" s="593"/>
      <c r="D224" s="592"/>
      <c r="E224" s="593">
        <f t="shared" si="3"/>
      </c>
    </row>
    <row r="225" spans="1:5" ht="12.75">
      <c r="A225" s="591"/>
      <c r="B225" s="592"/>
      <c r="C225" s="593"/>
      <c r="D225" s="592"/>
      <c r="E225" s="593">
        <f t="shared" si="3"/>
      </c>
    </row>
    <row r="226" spans="1:5" ht="12.75">
      <c r="A226" s="591"/>
      <c r="B226" s="592"/>
      <c r="C226" s="593"/>
      <c r="D226" s="592"/>
      <c r="E226" s="593">
        <f t="shared" si="3"/>
      </c>
    </row>
    <row r="227" spans="1:5" ht="12.75">
      <c r="A227" s="591"/>
      <c r="B227" s="592"/>
      <c r="C227" s="593"/>
      <c r="D227" s="592"/>
      <c r="E227" s="593">
        <f t="shared" si="3"/>
      </c>
    </row>
    <row r="228" spans="1:5" ht="12.75">
      <c r="A228" s="591"/>
      <c r="B228" s="592"/>
      <c r="C228" s="593"/>
      <c r="D228" s="592"/>
      <c r="E228" s="593">
        <f t="shared" si="3"/>
      </c>
    </row>
    <row r="229" spans="1:5" ht="12.75">
      <c r="A229" s="591"/>
      <c r="B229" s="592"/>
      <c r="C229" s="593"/>
      <c r="D229" s="592"/>
      <c r="E229" s="593">
        <f t="shared" si="3"/>
      </c>
    </row>
    <row r="230" spans="1:5" ht="12.75">
      <c r="A230" s="591"/>
      <c r="B230" s="592"/>
      <c r="C230" s="593"/>
      <c r="D230" s="592"/>
      <c r="E230" s="593">
        <f t="shared" si="3"/>
      </c>
    </row>
    <row r="231" spans="1:5" ht="12.75">
      <c r="A231" s="591"/>
      <c r="B231" s="592"/>
      <c r="C231" s="593"/>
      <c r="D231" s="592"/>
      <c r="E231" s="593">
        <f t="shared" si="3"/>
      </c>
    </row>
    <row r="232" spans="1:5" ht="12.75">
      <c r="A232" s="591"/>
      <c r="B232" s="592"/>
      <c r="C232" s="593"/>
      <c r="D232" s="592"/>
      <c r="E232" s="593">
        <f t="shared" si="3"/>
      </c>
    </row>
    <row r="233" spans="1:5" ht="12.75">
      <c r="A233" s="591"/>
      <c r="B233" s="592"/>
      <c r="C233" s="593"/>
      <c r="D233" s="592"/>
      <c r="E233" s="593">
        <f t="shared" si="3"/>
      </c>
    </row>
    <row r="234" spans="1:5" ht="12.75">
      <c r="A234" s="591"/>
      <c r="B234" s="592"/>
      <c r="C234" s="593"/>
      <c r="D234" s="592"/>
      <c r="E234" s="593">
        <f t="shared" si="3"/>
      </c>
    </row>
    <row r="235" spans="1:5" ht="12.75">
      <c r="A235" s="591"/>
      <c r="B235" s="592"/>
      <c r="C235" s="593"/>
      <c r="D235" s="592"/>
      <c r="E235" s="593">
        <f t="shared" si="3"/>
      </c>
    </row>
    <row r="236" spans="1:5" ht="12.75">
      <c r="A236" s="591"/>
      <c r="B236" s="592"/>
      <c r="C236" s="593"/>
      <c r="D236" s="592"/>
      <c r="E236" s="593">
        <f t="shared" si="3"/>
      </c>
    </row>
    <row r="237" spans="1:5" ht="12.75">
      <c r="A237" s="591"/>
      <c r="B237" s="592"/>
      <c r="C237" s="593"/>
      <c r="D237" s="592"/>
      <c r="E237" s="593">
        <f t="shared" si="3"/>
      </c>
    </row>
    <row r="238" spans="1:5" ht="12.75">
      <c r="A238" s="591"/>
      <c r="B238" s="592"/>
      <c r="C238" s="593"/>
      <c r="D238" s="592"/>
      <c r="E238" s="593">
        <f t="shared" si="3"/>
      </c>
    </row>
    <row r="239" spans="1:5" ht="12.75">
      <c r="A239" s="591"/>
      <c r="B239" s="592"/>
      <c r="C239" s="593"/>
      <c r="D239" s="592"/>
      <c r="E239" s="593">
        <f t="shared" si="3"/>
      </c>
    </row>
    <row r="240" spans="1:5" ht="12.75">
      <c r="A240" s="591"/>
      <c r="B240" s="592"/>
      <c r="C240" s="593"/>
      <c r="D240" s="592"/>
      <c r="E240" s="593">
        <f t="shared" si="3"/>
      </c>
    </row>
    <row r="241" spans="1:5" ht="12.75">
      <c r="A241" s="591"/>
      <c r="B241" s="592"/>
      <c r="C241" s="593"/>
      <c r="D241" s="592"/>
      <c r="E241" s="593">
        <f t="shared" si="3"/>
      </c>
    </row>
    <row r="242" spans="1:5" ht="12.75">
      <c r="A242" s="591"/>
      <c r="B242" s="592"/>
      <c r="C242" s="593"/>
      <c r="D242" s="592"/>
      <c r="E242" s="593">
        <f t="shared" si="3"/>
      </c>
    </row>
    <row r="243" spans="1:5" ht="12.75">
      <c r="A243" s="591"/>
      <c r="B243" s="592"/>
      <c r="C243" s="593"/>
      <c r="D243" s="592"/>
      <c r="E243" s="593">
        <f t="shared" si="3"/>
      </c>
    </row>
    <row r="244" spans="1:5" ht="12.75">
      <c r="A244" s="591"/>
      <c r="B244" s="592"/>
      <c r="C244" s="593"/>
      <c r="D244" s="592"/>
      <c r="E244" s="593">
        <f t="shared" si="3"/>
      </c>
    </row>
    <row r="245" spans="1:5" ht="12.75">
      <c r="A245" s="591"/>
      <c r="B245" s="592"/>
      <c r="C245" s="593"/>
      <c r="D245" s="592"/>
      <c r="E245" s="593">
        <f t="shared" si="3"/>
      </c>
    </row>
    <row r="246" spans="1:5" ht="12.75">
      <c r="A246" s="591"/>
      <c r="B246" s="592"/>
      <c r="C246" s="593"/>
      <c r="D246" s="592"/>
      <c r="E246" s="593">
        <f t="shared" si="3"/>
      </c>
    </row>
    <row r="247" spans="1:5" ht="12.75">
      <c r="A247" s="591"/>
      <c r="B247" s="592"/>
      <c r="C247" s="593"/>
      <c r="D247" s="592"/>
      <c r="E247" s="593">
        <f t="shared" si="3"/>
      </c>
    </row>
    <row r="248" spans="1:5" ht="12.75">
      <c r="A248" s="591"/>
      <c r="B248" s="592"/>
      <c r="C248" s="593"/>
      <c r="D248" s="592"/>
      <c r="E248" s="593">
        <f t="shared" si="3"/>
      </c>
    </row>
    <row r="249" spans="1:5" ht="12.75">
      <c r="A249" s="591"/>
      <c r="B249" s="592"/>
      <c r="C249" s="593"/>
      <c r="D249" s="592"/>
      <c r="E249" s="593">
        <f t="shared" si="3"/>
      </c>
    </row>
    <row r="250" spans="1:5" ht="12.75">
      <c r="A250" s="591"/>
      <c r="B250" s="592"/>
      <c r="C250" s="593"/>
      <c r="D250" s="592"/>
      <c r="E250" s="593">
        <f t="shared" si="3"/>
      </c>
    </row>
    <row r="251" spans="1:5" ht="12.75">
      <c r="A251" s="591"/>
      <c r="B251" s="592"/>
      <c r="C251" s="593"/>
      <c r="D251" s="592"/>
      <c r="E251" s="593">
        <f t="shared" si="3"/>
      </c>
    </row>
    <row r="252" spans="1:5" ht="12.75">
      <c r="A252" s="591"/>
      <c r="B252" s="592"/>
      <c r="C252" s="593"/>
      <c r="D252" s="592"/>
      <c r="E252" s="593">
        <f t="shared" si="3"/>
      </c>
    </row>
    <row r="253" spans="1:5" ht="12.75">
      <c r="A253" s="591"/>
      <c r="B253" s="592"/>
      <c r="C253" s="593"/>
      <c r="D253" s="592"/>
      <c r="E253" s="593">
        <f t="shared" si="3"/>
      </c>
    </row>
    <row r="254" spans="1:5" ht="12.75">
      <c r="A254" s="591"/>
      <c r="B254" s="592"/>
      <c r="C254" s="593"/>
      <c r="D254" s="592"/>
      <c r="E254" s="593">
        <f t="shared" si="3"/>
      </c>
    </row>
    <row r="255" spans="1:5" ht="12.75">
      <c r="A255" s="591"/>
      <c r="B255" s="592"/>
      <c r="C255" s="593"/>
      <c r="D255" s="592"/>
      <c r="E255" s="593">
        <f t="shared" si="3"/>
      </c>
    </row>
    <row r="256" spans="1:5" ht="12.75">
      <c r="A256" s="591"/>
      <c r="B256" s="592"/>
      <c r="C256" s="593"/>
      <c r="D256" s="592"/>
      <c r="E256" s="593">
        <f t="shared" si="3"/>
      </c>
    </row>
    <row r="257" spans="1:5" ht="12.75">
      <c r="A257" s="591"/>
      <c r="B257" s="592"/>
      <c r="C257" s="593"/>
      <c r="D257" s="592"/>
      <c r="E257" s="593">
        <f t="shared" si="3"/>
      </c>
    </row>
    <row r="258" spans="1:5" ht="12.75">
      <c r="A258" s="591"/>
      <c r="B258" s="592"/>
      <c r="C258" s="593"/>
      <c r="D258" s="592"/>
      <c r="E258" s="593">
        <f t="shared" si="3"/>
      </c>
    </row>
    <row r="259" spans="1:5" ht="12.75">
      <c r="A259" s="591"/>
      <c r="B259" s="592"/>
      <c r="C259" s="593"/>
      <c r="D259" s="592"/>
      <c r="E259" s="593">
        <f aca="true" t="shared" si="4" ref="E259:E322">IF(B259&lt;&gt;0,IF(ABS(B259-D259)&gt;0.1,"KO","OK"),"")</f>
      </c>
    </row>
    <row r="260" spans="1:5" ht="12.75">
      <c r="A260" s="591"/>
      <c r="B260" s="592"/>
      <c r="C260" s="593"/>
      <c r="D260" s="592"/>
      <c r="E260" s="593">
        <f t="shared" si="4"/>
      </c>
    </row>
    <row r="261" spans="1:5" ht="12.75">
      <c r="A261" s="591"/>
      <c r="B261" s="592"/>
      <c r="C261" s="593"/>
      <c r="D261" s="592"/>
      <c r="E261" s="593">
        <f t="shared" si="4"/>
      </c>
    </row>
    <row r="262" spans="1:5" ht="12.75">
      <c r="A262" s="591"/>
      <c r="B262" s="592"/>
      <c r="C262" s="593"/>
      <c r="D262" s="592"/>
      <c r="E262" s="593">
        <f t="shared" si="4"/>
      </c>
    </row>
    <row r="263" spans="1:5" ht="12.75">
      <c r="A263" s="591"/>
      <c r="B263" s="592"/>
      <c r="C263" s="593"/>
      <c r="D263" s="592"/>
      <c r="E263" s="593">
        <f t="shared" si="4"/>
      </c>
    </row>
    <row r="264" spans="1:5" ht="12.75">
      <c r="A264" s="591"/>
      <c r="B264" s="592"/>
      <c r="C264" s="593"/>
      <c r="D264" s="592"/>
      <c r="E264" s="593">
        <f t="shared" si="4"/>
      </c>
    </row>
    <row r="265" spans="1:5" ht="12.75">
      <c r="A265" s="591"/>
      <c r="B265" s="592"/>
      <c r="C265" s="593"/>
      <c r="D265" s="592"/>
      <c r="E265" s="593">
        <f t="shared" si="4"/>
      </c>
    </row>
    <row r="266" spans="1:5" ht="12.75">
      <c r="A266" s="591"/>
      <c r="B266" s="592"/>
      <c r="C266" s="593"/>
      <c r="D266" s="592"/>
      <c r="E266" s="593">
        <f t="shared" si="4"/>
      </c>
    </row>
    <row r="267" spans="1:5" ht="12.75">
      <c r="A267" s="591"/>
      <c r="B267" s="592"/>
      <c r="C267" s="593"/>
      <c r="D267" s="592"/>
      <c r="E267" s="593">
        <f t="shared" si="4"/>
      </c>
    </row>
    <row r="268" spans="1:5" ht="12.75">
      <c r="A268" s="591"/>
      <c r="B268" s="592"/>
      <c r="C268" s="593"/>
      <c r="D268" s="592"/>
      <c r="E268" s="593">
        <f t="shared" si="4"/>
      </c>
    </row>
    <row r="269" spans="1:5" ht="12.75">
      <c r="A269" s="591"/>
      <c r="B269" s="592"/>
      <c r="C269" s="593"/>
      <c r="D269" s="592"/>
      <c r="E269" s="593">
        <f t="shared" si="4"/>
      </c>
    </row>
    <row r="270" spans="1:5" ht="12.75">
      <c r="A270" s="591"/>
      <c r="B270" s="592"/>
      <c r="C270" s="593"/>
      <c r="D270" s="592"/>
      <c r="E270" s="593">
        <f t="shared" si="4"/>
      </c>
    </row>
    <row r="271" spans="1:5" ht="12.75">
      <c r="A271" s="591"/>
      <c r="B271" s="592"/>
      <c r="C271" s="593"/>
      <c r="D271" s="592"/>
      <c r="E271" s="593">
        <f t="shared" si="4"/>
      </c>
    </row>
    <row r="272" spans="1:5" ht="12.75">
      <c r="A272" s="591"/>
      <c r="B272" s="592"/>
      <c r="C272" s="593"/>
      <c r="D272" s="592"/>
      <c r="E272" s="593">
        <f t="shared" si="4"/>
      </c>
    </row>
    <row r="273" spans="1:5" ht="12.75">
      <c r="A273" s="591"/>
      <c r="B273" s="592"/>
      <c r="C273" s="593"/>
      <c r="D273" s="592"/>
      <c r="E273" s="593">
        <f t="shared" si="4"/>
      </c>
    </row>
    <row r="274" spans="1:5" ht="12.75">
      <c r="A274" s="591"/>
      <c r="B274" s="592"/>
      <c r="C274" s="593"/>
      <c r="D274" s="592"/>
      <c r="E274" s="593">
        <f t="shared" si="4"/>
      </c>
    </row>
    <row r="275" spans="1:5" ht="12.75">
      <c r="A275" s="591"/>
      <c r="B275" s="592"/>
      <c r="C275" s="593"/>
      <c r="D275" s="592"/>
      <c r="E275" s="593">
        <f t="shared" si="4"/>
      </c>
    </row>
    <row r="276" spans="1:5" ht="12.75">
      <c r="A276" s="591"/>
      <c r="B276" s="592"/>
      <c r="C276" s="593"/>
      <c r="D276" s="592"/>
      <c r="E276" s="593">
        <f t="shared" si="4"/>
      </c>
    </row>
    <row r="277" spans="1:5" ht="12.75">
      <c r="A277" s="591"/>
      <c r="B277" s="592"/>
      <c r="C277" s="593"/>
      <c r="D277" s="592"/>
      <c r="E277" s="593">
        <f t="shared" si="4"/>
      </c>
    </row>
    <row r="278" spans="1:5" ht="12.75">
      <c r="A278" s="591"/>
      <c r="B278" s="592"/>
      <c r="C278" s="593"/>
      <c r="D278" s="592"/>
      <c r="E278" s="593">
        <f t="shared" si="4"/>
      </c>
    </row>
    <row r="279" spans="1:5" ht="12.75">
      <c r="A279" s="591"/>
      <c r="B279" s="592"/>
      <c r="C279" s="593"/>
      <c r="D279" s="592"/>
      <c r="E279" s="593">
        <f t="shared" si="4"/>
      </c>
    </row>
    <row r="280" spans="1:5" ht="12.75">
      <c r="A280" s="591"/>
      <c r="B280" s="592"/>
      <c r="C280" s="593"/>
      <c r="D280" s="592"/>
      <c r="E280" s="593">
        <f t="shared" si="4"/>
      </c>
    </row>
    <row r="281" spans="1:5" ht="12.75">
      <c r="A281" s="591"/>
      <c r="B281" s="592"/>
      <c r="C281" s="593"/>
      <c r="D281" s="592"/>
      <c r="E281" s="593">
        <f t="shared" si="4"/>
      </c>
    </row>
    <row r="282" spans="1:5" ht="12.75">
      <c r="A282" s="591"/>
      <c r="B282" s="592"/>
      <c r="C282" s="593"/>
      <c r="D282" s="592"/>
      <c r="E282" s="593">
        <f t="shared" si="4"/>
      </c>
    </row>
    <row r="283" spans="1:5" ht="12.75">
      <c r="A283" s="591"/>
      <c r="B283" s="592"/>
      <c r="C283" s="593"/>
      <c r="D283" s="592"/>
      <c r="E283" s="593">
        <f t="shared" si="4"/>
      </c>
    </row>
    <row r="284" spans="1:5" ht="12.75">
      <c r="A284" s="591"/>
      <c r="B284" s="592"/>
      <c r="C284" s="593"/>
      <c r="D284" s="592"/>
      <c r="E284" s="593">
        <f t="shared" si="4"/>
      </c>
    </row>
    <row r="285" spans="1:5" ht="12.75">
      <c r="A285" s="591"/>
      <c r="B285" s="592"/>
      <c r="C285" s="593"/>
      <c r="D285" s="592"/>
      <c r="E285" s="593">
        <f t="shared" si="4"/>
      </c>
    </row>
    <row r="286" spans="1:5" ht="12.75">
      <c r="A286" s="591"/>
      <c r="B286" s="592"/>
      <c r="C286" s="593"/>
      <c r="D286" s="592"/>
      <c r="E286" s="593">
        <f t="shared" si="4"/>
      </c>
    </row>
    <row r="287" spans="1:5" ht="12.75">
      <c r="A287" s="591"/>
      <c r="B287" s="592"/>
      <c r="C287" s="593"/>
      <c r="D287" s="592"/>
      <c r="E287" s="593">
        <f t="shared" si="4"/>
      </c>
    </row>
    <row r="288" spans="1:5" ht="12.75">
      <c r="A288" s="591"/>
      <c r="B288" s="592"/>
      <c r="C288" s="593"/>
      <c r="D288" s="592"/>
      <c r="E288" s="593">
        <f t="shared" si="4"/>
      </c>
    </row>
    <row r="289" spans="1:5" ht="12.75">
      <c r="A289" s="591"/>
      <c r="B289" s="592"/>
      <c r="C289" s="593"/>
      <c r="D289" s="592"/>
      <c r="E289" s="593">
        <f t="shared" si="4"/>
      </c>
    </row>
    <row r="290" spans="1:5" ht="12.75">
      <c r="A290" s="591"/>
      <c r="B290" s="592"/>
      <c r="C290" s="593"/>
      <c r="D290" s="592"/>
      <c r="E290" s="593">
        <f t="shared" si="4"/>
      </c>
    </row>
    <row r="291" spans="1:5" ht="12.75">
      <c r="A291" s="591"/>
      <c r="B291" s="592"/>
      <c r="C291" s="593"/>
      <c r="D291" s="592"/>
      <c r="E291" s="593">
        <f t="shared" si="4"/>
      </c>
    </row>
    <row r="292" spans="1:5" ht="12.75">
      <c r="A292" s="591"/>
      <c r="B292" s="592"/>
      <c r="C292" s="593"/>
      <c r="D292" s="592"/>
      <c r="E292" s="593">
        <f t="shared" si="4"/>
      </c>
    </row>
    <row r="293" spans="1:5" ht="12.75">
      <c r="A293" s="591"/>
      <c r="B293" s="592"/>
      <c r="C293" s="593"/>
      <c r="D293" s="592"/>
      <c r="E293" s="593">
        <f t="shared" si="4"/>
      </c>
    </row>
    <row r="294" spans="1:5" ht="12.75">
      <c r="A294" s="591"/>
      <c r="B294" s="592"/>
      <c r="C294" s="593"/>
      <c r="D294" s="592"/>
      <c r="E294" s="593">
        <f t="shared" si="4"/>
      </c>
    </row>
    <row r="295" spans="1:5" ht="12.75">
      <c r="A295" s="591"/>
      <c r="B295" s="592"/>
      <c r="C295" s="593"/>
      <c r="D295" s="592"/>
      <c r="E295" s="593">
        <f t="shared" si="4"/>
      </c>
    </row>
    <row r="296" spans="1:5" ht="12.75">
      <c r="A296" s="591"/>
      <c r="B296" s="592"/>
      <c r="C296" s="593"/>
      <c r="D296" s="592"/>
      <c r="E296" s="593">
        <f t="shared" si="4"/>
      </c>
    </row>
    <row r="297" spans="1:5" ht="12.75">
      <c r="A297" s="591"/>
      <c r="B297" s="592"/>
      <c r="C297" s="593"/>
      <c r="D297" s="592"/>
      <c r="E297" s="593">
        <f t="shared" si="4"/>
      </c>
    </row>
    <row r="298" spans="1:5" ht="12.75">
      <c r="A298" s="591"/>
      <c r="B298" s="592"/>
      <c r="C298" s="593"/>
      <c r="D298" s="592"/>
      <c r="E298" s="593">
        <f t="shared" si="4"/>
      </c>
    </row>
    <row r="299" spans="1:5" ht="12.75">
      <c r="A299" s="591"/>
      <c r="B299" s="592"/>
      <c r="C299" s="593"/>
      <c r="D299" s="592"/>
      <c r="E299" s="593">
        <f t="shared" si="4"/>
      </c>
    </row>
    <row r="300" spans="1:5" ht="12.75">
      <c r="A300" s="591"/>
      <c r="B300" s="592"/>
      <c r="C300" s="593"/>
      <c r="D300" s="592"/>
      <c r="E300" s="593">
        <f t="shared" si="4"/>
      </c>
    </row>
    <row r="301" spans="1:5" ht="12.75">
      <c r="A301" s="591"/>
      <c r="B301" s="592"/>
      <c r="C301" s="593"/>
      <c r="D301" s="592"/>
      <c r="E301" s="593">
        <f t="shared" si="4"/>
      </c>
    </row>
    <row r="302" spans="1:5" ht="12.75">
      <c r="A302" s="591"/>
      <c r="B302" s="592"/>
      <c r="C302" s="593"/>
      <c r="D302" s="592"/>
      <c r="E302" s="593">
        <f t="shared" si="4"/>
      </c>
    </row>
    <row r="303" spans="1:5" ht="12.75">
      <c r="A303" s="591"/>
      <c r="B303" s="592"/>
      <c r="C303" s="593"/>
      <c r="D303" s="592"/>
      <c r="E303" s="593">
        <f t="shared" si="4"/>
      </c>
    </row>
    <row r="304" spans="1:5" ht="12.75">
      <c r="A304" s="591"/>
      <c r="B304" s="592"/>
      <c r="C304" s="593"/>
      <c r="D304" s="592"/>
      <c r="E304" s="593">
        <f t="shared" si="4"/>
      </c>
    </row>
    <row r="305" spans="1:5" ht="12.75">
      <c r="A305" s="591"/>
      <c r="B305" s="592"/>
      <c r="C305" s="593"/>
      <c r="D305" s="592"/>
      <c r="E305" s="593">
        <f t="shared" si="4"/>
      </c>
    </row>
    <row r="306" spans="1:5" ht="12.75">
      <c r="A306" s="591"/>
      <c r="B306" s="592"/>
      <c r="C306" s="593"/>
      <c r="D306" s="592"/>
      <c r="E306" s="593">
        <f t="shared" si="4"/>
      </c>
    </row>
    <row r="307" spans="1:5" ht="12.75">
      <c r="A307" s="591"/>
      <c r="B307" s="592"/>
      <c r="C307" s="593"/>
      <c r="D307" s="592"/>
      <c r="E307" s="593">
        <f t="shared" si="4"/>
      </c>
    </row>
    <row r="308" spans="1:5" ht="12.75">
      <c r="A308" s="591"/>
      <c r="B308" s="592"/>
      <c r="C308" s="593"/>
      <c r="D308" s="592"/>
      <c r="E308" s="593">
        <f t="shared" si="4"/>
      </c>
    </row>
    <row r="309" spans="1:5" ht="12.75">
      <c r="A309" s="591"/>
      <c r="B309" s="592"/>
      <c r="C309" s="593"/>
      <c r="D309" s="592"/>
      <c r="E309" s="593">
        <f t="shared" si="4"/>
      </c>
    </row>
    <row r="310" spans="1:5" ht="12.75">
      <c r="A310" s="591"/>
      <c r="B310" s="592"/>
      <c r="C310" s="593"/>
      <c r="D310" s="592"/>
      <c r="E310" s="593">
        <f t="shared" si="4"/>
      </c>
    </row>
    <row r="311" spans="1:5" ht="12.75">
      <c r="A311" s="591"/>
      <c r="B311" s="592"/>
      <c r="C311" s="593"/>
      <c r="D311" s="592"/>
      <c r="E311" s="593">
        <f t="shared" si="4"/>
      </c>
    </row>
    <row r="312" spans="1:5" ht="12.75">
      <c r="A312" s="591"/>
      <c r="B312" s="592"/>
      <c r="C312" s="593"/>
      <c r="D312" s="592"/>
      <c r="E312" s="593">
        <f t="shared" si="4"/>
      </c>
    </row>
    <row r="313" spans="1:5" ht="12.75">
      <c r="A313" s="591"/>
      <c r="B313" s="592"/>
      <c r="C313" s="593"/>
      <c r="D313" s="592"/>
      <c r="E313" s="593">
        <f t="shared" si="4"/>
      </c>
    </row>
    <row r="314" spans="1:5" ht="12.75">
      <c r="A314" s="591"/>
      <c r="B314" s="592"/>
      <c r="C314" s="593"/>
      <c r="D314" s="592"/>
      <c r="E314" s="593">
        <f t="shared" si="4"/>
      </c>
    </row>
    <row r="315" spans="1:5" ht="12.75">
      <c r="A315" s="591"/>
      <c r="B315" s="592"/>
      <c r="C315" s="593"/>
      <c r="D315" s="592"/>
      <c r="E315" s="593">
        <f t="shared" si="4"/>
      </c>
    </row>
    <row r="316" spans="1:5" ht="12.75">
      <c r="A316" s="591"/>
      <c r="B316" s="592"/>
      <c r="C316" s="593"/>
      <c r="D316" s="592"/>
      <c r="E316" s="593">
        <f t="shared" si="4"/>
      </c>
    </row>
    <row r="317" spans="1:5" ht="12.75">
      <c r="A317" s="591"/>
      <c r="B317" s="592"/>
      <c r="C317" s="593"/>
      <c r="D317" s="592"/>
      <c r="E317" s="593">
        <f t="shared" si="4"/>
      </c>
    </row>
    <row r="318" spans="1:5" ht="12.75">
      <c r="A318" s="591"/>
      <c r="B318" s="592"/>
      <c r="C318" s="593"/>
      <c r="D318" s="592"/>
      <c r="E318" s="593">
        <f t="shared" si="4"/>
      </c>
    </row>
    <row r="319" spans="1:5" ht="12.75">
      <c r="A319" s="591"/>
      <c r="B319" s="592"/>
      <c r="C319" s="593"/>
      <c r="D319" s="592"/>
      <c r="E319" s="593">
        <f t="shared" si="4"/>
      </c>
    </row>
    <row r="320" spans="1:5" ht="12.75">
      <c r="A320" s="591"/>
      <c r="B320" s="592"/>
      <c r="C320" s="593"/>
      <c r="D320" s="592"/>
      <c r="E320" s="593">
        <f t="shared" si="4"/>
      </c>
    </row>
    <row r="321" spans="1:5" ht="12.75">
      <c r="A321" s="591"/>
      <c r="B321" s="592"/>
      <c r="C321" s="593"/>
      <c r="D321" s="592"/>
      <c r="E321" s="593">
        <f t="shared" si="4"/>
      </c>
    </row>
    <row r="322" spans="1:5" ht="12.75">
      <c r="A322" s="591"/>
      <c r="B322" s="592"/>
      <c r="C322" s="593"/>
      <c r="D322" s="592"/>
      <c r="E322" s="593">
        <f t="shared" si="4"/>
      </c>
    </row>
    <row r="323" spans="1:5" ht="12.75">
      <c r="A323" s="591"/>
      <c r="B323" s="592"/>
      <c r="C323" s="593"/>
      <c r="D323" s="592"/>
      <c r="E323" s="593">
        <f aca="true" t="shared" si="5" ref="E323:E386">IF(B323&lt;&gt;0,IF(ABS(B323-D323)&gt;0.1,"KO","OK"),"")</f>
      </c>
    </row>
    <row r="324" spans="1:5" ht="12.75">
      <c r="A324" s="591"/>
      <c r="B324" s="592"/>
      <c r="C324" s="593"/>
      <c r="D324" s="592"/>
      <c r="E324" s="593">
        <f t="shared" si="5"/>
      </c>
    </row>
    <row r="325" spans="1:5" ht="12.75">
      <c r="A325" s="591"/>
      <c r="B325" s="592"/>
      <c r="C325" s="593"/>
      <c r="D325" s="592"/>
      <c r="E325" s="593">
        <f t="shared" si="5"/>
      </c>
    </row>
    <row r="326" spans="1:5" ht="12.75">
      <c r="A326" s="591"/>
      <c r="B326" s="592"/>
      <c r="C326" s="593"/>
      <c r="D326" s="592"/>
      <c r="E326" s="593">
        <f t="shared" si="5"/>
      </c>
    </row>
    <row r="327" spans="1:5" ht="12.75">
      <c r="A327" s="591"/>
      <c r="B327" s="592"/>
      <c r="C327" s="593"/>
      <c r="D327" s="592"/>
      <c r="E327" s="593">
        <f t="shared" si="5"/>
      </c>
    </row>
    <row r="328" spans="1:5" ht="12.75">
      <c r="A328" s="591"/>
      <c r="B328" s="592"/>
      <c r="C328" s="593"/>
      <c r="D328" s="592"/>
      <c r="E328" s="593">
        <f t="shared" si="5"/>
      </c>
    </row>
    <row r="329" spans="1:5" ht="12.75">
      <c r="A329" s="591"/>
      <c r="B329" s="592"/>
      <c r="C329" s="593"/>
      <c r="D329" s="592"/>
      <c r="E329" s="593">
        <f t="shared" si="5"/>
      </c>
    </row>
    <row r="330" spans="1:5" ht="12.75">
      <c r="A330" s="591"/>
      <c r="B330" s="592"/>
      <c r="C330" s="593"/>
      <c r="D330" s="592"/>
      <c r="E330" s="593">
        <f t="shared" si="5"/>
      </c>
    </row>
    <row r="331" spans="1:5" ht="12.75">
      <c r="A331" s="591"/>
      <c r="B331" s="592"/>
      <c r="C331" s="593"/>
      <c r="D331" s="592"/>
      <c r="E331" s="593">
        <f t="shared" si="5"/>
      </c>
    </row>
    <row r="332" spans="1:5" ht="12.75">
      <c r="A332" s="591"/>
      <c r="B332" s="592"/>
      <c r="C332" s="593"/>
      <c r="D332" s="592"/>
      <c r="E332" s="593">
        <f t="shared" si="5"/>
      </c>
    </row>
    <row r="333" spans="1:5" ht="12.75">
      <c r="A333" s="591"/>
      <c r="B333" s="592"/>
      <c r="C333" s="593"/>
      <c r="D333" s="592"/>
      <c r="E333" s="593">
        <f t="shared" si="5"/>
      </c>
    </row>
    <row r="334" spans="1:5" ht="12.75">
      <c r="A334" s="591"/>
      <c r="B334" s="592"/>
      <c r="C334" s="593"/>
      <c r="D334" s="592"/>
      <c r="E334" s="593">
        <f t="shared" si="5"/>
      </c>
    </row>
    <row r="335" spans="1:5" ht="12.75">
      <c r="A335" s="591"/>
      <c r="B335" s="592"/>
      <c r="C335" s="593"/>
      <c r="D335" s="592"/>
      <c r="E335" s="593">
        <f t="shared" si="5"/>
      </c>
    </row>
    <row r="336" spans="1:5" ht="12.75">
      <c r="A336" s="591"/>
      <c r="B336" s="592"/>
      <c r="C336" s="593"/>
      <c r="D336" s="592"/>
      <c r="E336" s="593">
        <f t="shared" si="5"/>
      </c>
    </row>
    <row r="337" spans="1:5" ht="12.75">
      <c r="A337" s="591"/>
      <c r="B337" s="592"/>
      <c r="C337" s="593"/>
      <c r="D337" s="592"/>
      <c r="E337" s="593">
        <f t="shared" si="5"/>
      </c>
    </row>
    <row r="338" spans="1:5" ht="12.75">
      <c r="A338" s="591"/>
      <c r="B338" s="592"/>
      <c r="C338" s="593"/>
      <c r="D338" s="592"/>
      <c r="E338" s="593">
        <f t="shared" si="5"/>
      </c>
    </row>
    <row r="339" spans="1:5" ht="12.75">
      <c r="A339" s="591"/>
      <c r="B339" s="592"/>
      <c r="C339" s="593"/>
      <c r="D339" s="592"/>
      <c r="E339" s="593">
        <f t="shared" si="5"/>
      </c>
    </row>
    <row r="340" spans="1:5" ht="12.75">
      <c r="A340" s="591"/>
      <c r="B340" s="592"/>
      <c r="C340" s="593"/>
      <c r="D340" s="592"/>
      <c r="E340" s="593">
        <f t="shared" si="5"/>
      </c>
    </row>
    <row r="341" spans="1:5" ht="12.75">
      <c r="A341" s="591"/>
      <c r="B341" s="592"/>
      <c r="C341" s="593"/>
      <c r="D341" s="592"/>
      <c r="E341" s="593">
        <f t="shared" si="5"/>
      </c>
    </row>
    <row r="342" spans="1:5" ht="12.75">
      <c r="A342" s="591"/>
      <c r="B342" s="592"/>
      <c r="C342" s="593"/>
      <c r="D342" s="592"/>
      <c r="E342" s="593">
        <f t="shared" si="5"/>
      </c>
    </row>
    <row r="343" spans="1:5" ht="12.75">
      <c r="A343" s="591"/>
      <c r="B343" s="592"/>
      <c r="C343" s="593"/>
      <c r="D343" s="592"/>
      <c r="E343" s="593">
        <f t="shared" si="5"/>
      </c>
    </row>
    <row r="344" spans="1:5" ht="12.75">
      <c r="A344" s="591"/>
      <c r="B344" s="592"/>
      <c r="C344" s="593"/>
      <c r="D344" s="592"/>
      <c r="E344" s="593">
        <f t="shared" si="5"/>
      </c>
    </row>
    <row r="345" spans="1:5" ht="12.75">
      <c r="A345" s="591"/>
      <c r="B345" s="592"/>
      <c r="C345" s="593"/>
      <c r="D345" s="592"/>
      <c r="E345" s="593">
        <f t="shared" si="5"/>
      </c>
    </row>
    <row r="346" spans="1:5" ht="12.75">
      <c r="A346" s="591"/>
      <c r="B346" s="592"/>
      <c r="C346" s="593"/>
      <c r="D346" s="592"/>
      <c r="E346" s="593">
        <f t="shared" si="5"/>
      </c>
    </row>
    <row r="347" spans="1:5" ht="12.75">
      <c r="A347" s="591"/>
      <c r="B347" s="592"/>
      <c r="C347" s="593"/>
      <c r="D347" s="592"/>
      <c r="E347" s="593">
        <f t="shared" si="5"/>
      </c>
    </row>
    <row r="348" spans="1:5" ht="12.75">
      <c r="A348" s="591"/>
      <c r="B348" s="592"/>
      <c r="C348" s="593"/>
      <c r="D348" s="592"/>
      <c r="E348" s="593">
        <f t="shared" si="5"/>
      </c>
    </row>
    <row r="349" spans="1:5" ht="12.75">
      <c r="A349" s="591"/>
      <c r="B349" s="592"/>
      <c r="C349" s="593"/>
      <c r="D349" s="592"/>
      <c r="E349" s="593">
        <f t="shared" si="5"/>
      </c>
    </row>
    <row r="350" spans="1:5" ht="12.75">
      <c r="A350" s="591"/>
      <c r="B350" s="592"/>
      <c r="C350" s="593"/>
      <c r="D350" s="592"/>
      <c r="E350" s="593">
        <f t="shared" si="5"/>
      </c>
    </row>
    <row r="351" spans="1:5" ht="12.75">
      <c r="A351" s="591"/>
      <c r="B351" s="592"/>
      <c r="C351" s="593"/>
      <c r="D351" s="592"/>
      <c r="E351" s="593">
        <f t="shared" si="5"/>
      </c>
    </row>
    <row r="352" spans="1:5" ht="12.75">
      <c r="A352" s="591"/>
      <c r="B352" s="592"/>
      <c r="C352" s="593"/>
      <c r="D352" s="592"/>
      <c r="E352" s="593">
        <f t="shared" si="5"/>
      </c>
    </row>
    <row r="353" spans="1:5" ht="12.75">
      <c r="A353" s="591"/>
      <c r="B353" s="592"/>
      <c r="C353" s="593"/>
      <c r="D353" s="592"/>
      <c r="E353" s="593">
        <f t="shared" si="5"/>
      </c>
    </row>
    <row r="354" spans="1:5" ht="12.75">
      <c r="A354" s="591"/>
      <c r="B354" s="592"/>
      <c r="C354" s="593"/>
      <c r="D354" s="592"/>
      <c r="E354" s="593">
        <f t="shared" si="5"/>
      </c>
    </row>
    <row r="355" spans="1:5" ht="12.75">
      <c r="A355" s="591"/>
      <c r="B355" s="592"/>
      <c r="C355" s="593"/>
      <c r="D355" s="592"/>
      <c r="E355" s="593">
        <f t="shared" si="5"/>
      </c>
    </row>
    <row r="356" spans="1:5" ht="12.75">
      <c r="A356" s="591"/>
      <c r="B356" s="592"/>
      <c r="C356" s="593"/>
      <c r="D356" s="592"/>
      <c r="E356" s="593">
        <f t="shared" si="5"/>
      </c>
    </row>
    <row r="357" spans="1:5" ht="12.75">
      <c r="A357" s="591"/>
      <c r="B357" s="592"/>
      <c r="C357" s="593"/>
      <c r="D357" s="592"/>
      <c r="E357" s="593">
        <f t="shared" si="5"/>
      </c>
    </row>
    <row r="358" spans="1:5" ht="12.75">
      <c r="A358" s="591"/>
      <c r="B358" s="592"/>
      <c r="C358" s="593"/>
      <c r="D358" s="592"/>
      <c r="E358" s="593">
        <f t="shared" si="5"/>
      </c>
    </row>
    <row r="359" spans="1:5" ht="12.75">
      <c r="A359" s="591"/>
      <c r="B359" s="592"/>
      <c r="C359" s="593"/>
      <c r="D359" s="592"/>
      <c r="E359" s="593">
        <f t="shared" si="5"/>
      </c>
    </row>
    <row r="360" spans="1:5" ht="12.75">
      <c r="A360" s="591"/>
      <c r="B360" s="592"/>
      <c r="C360" s="593"/>
      <c r="D360" s="592"/>
      <c r="E360" s="593">
        <f t="shared" si="5"/>
      </c>
    </row>
    <row r="361" spans="1:5" ht="12.75">
      <c r="A361" s="591"/>
      <c r="B361" s="592"/>
      <c r="C361" s="593"/>
      <c r="D361" s="592"/>
      <c r="E361" s="593">
        <f t="shared" si="5"/>
      </c>
    </row>
    <row r="362" spans="1:5" ht="12.75">
      <c r="A362" s="591"/>
      <c r="B362" s="592"/>
      <c r="C362" s="593"/>
      <c r="D362" s="592"/>
      <c r="E362" s="593">
        <f t="shared" si="5"/>
      </c>
    </row>
    <row r="363" spans="1:5" ht="12.75">
      <c r="A363" s="591"/>
      <c r="B363" s="592"/>
      <c r="C363" s="593"/>
      <c r="D363" s="592"/>
      <c r="E363" s="593">
        <f t="shared" si="5"/>
      </c>
    </row>
    <row r="364" spans="1:5" ht="12.75">
      <c r="A364" s="591"/>
      <c r="B364" s="592"/>
      <c r="C364" s="593"/>
      <c r="D364" s="592"/>
      <c r="E364" s="593">
        <f t="shared" si="5"/>
      </c>
    </row>
    <row r="365" spans="1:5" ht="12.75">
      <c r="A365" s="591"/>
      <c r="B365" s="592"/>
      <c r="C365" s="593"/>
      <c r="D365" s="592"/>
      <c r="E365" s="593">
        <f t="shared" si="5"/>
      </c>
    </row>
    <row r="366" spans="1:5" ht="12.75">
      <c r="A366" s="591"/>
      <c r="B366" s="592"/>
      <c r="C366" s="593"/>
      <c r="D366" s="592"/>
      <c r="E366" s="593">
        <f t="shared" si="5"/>
      </c>
    </row>
    <row r="367" spans="1:5" ht="12.75">
      <c r="A367" s="591"/>
      <c r="B367" s="592"/>
      <c r="C367" s="593"/>
      <c r="D367" s="592"/>
      <c r="E367" s="593">
        <f t="shared" si="5"/>
      </c>
    </row>
    <row r="368" spans="1:5" ht="12.75">
      <c r="A368" s="591"/>
      <c r="B368" s="592"/>
      <c r="C368" s="593"/>
      <c r="D368" s="592"/>
      <c r="E368" s="593">
        <f t="shared" si="5"/>
      </c>
    </row>
    <row r="369" spans="1:5" ht="12.75">
      <c r="A369" s="591"/>
      <c r="B369" s="592"/>
      <c r="C369" s="593"/>
      <c r="D369" s="592"/>
      <c r="E369" s="593">
        <f t="shared" si="5"/>
      </c>
    </row>
    <row r="370" spans="1:5" ht="12.75">
      <c r="A370" s="591"/>
      <c r="B370" s="592"/>
      <c r="C370" s="593"/>
      <c r="D370" s="592"/>
      <c r="E370" s="593">
        <f t="shared" si="5"/>
      </c>
    </row>
    <row r="371" spans="1:5" ht="12.75">
      <c r="A371" s="591"/>
      <c r="B371" s="592"/>
      <c r="C371" s="593"/>
      <c r="D371" s="592"/>
      <c r="E371" s="593">
        <f t="shared" si="5"/>
      </c>
    </row>
    <row r="372" spans="1:5" ht="12.75">
      <c r="A372" s="591"/>
      <c r="B372" s="592"/>
      <c r="C372" s="593"/>
      <c r="D372" s="592"/>
      <c r="E372" s="593">
        <f t="shared" si="5"/>
      </c>
    </row>
    <row r="373" spans="1:5" ht="12.75">
      <c r="A373" s="591"/>
      <c r="B373" s="592"/>
      <c r="C373" s="593"/>
      <c r="D373" s="592"/>
      <c r="E373" s="593">
        <f t="shared" si="5"/>
      </c>
    </row>
    <row r="374" spans="1:5" ht="12.75">
      <c r="A374" s="591"/>
      <c r="B374" s="592"/>
      <c r="C374" s="593"/>
      <c r="D374" s="592"/>
      <c r="E374" s="593">
        <f t="shared" si="5"/>
      </c>
    </row>
    <row r="375" spans="1:5" ht="12.75">
      <c r="A375" s="591"/>
      <c r="B375" s="592"/>
      <c r="C375" s="593"/>
      <c r="D375" s="592"/>
      <c r="E375" s="593">
        <f t="shared" si="5"/>
      </c>
    </row>
    <row r="376" spans="1:5" ht="12.75">
      <c r="A376" s="591"/>
      <c r="B376" s="592"/>
      <c r="C376" s="593"/>
      <c r="D376" s="592"/>
      <c r="E376" s="593">
        <f t="shared" si="5"/>
      </c>
    </row>
    <row r="377" spans="1:5" ht="12.75">
      <c r="A377" s="591"/>
      <c r="B377" s="592"/>
      <c r="C377" s="593"/>
      <c r="D377" s="592"/>
      <c r="E377" s="593">
        <f t="shared" si="5"/>
      </c>
    </row>
    <row r="378" spans="1:5" ht="12.75">
      <c r="A378" s="591"/>
      <c r="B378" s="592"/>
      <c r="C378" s="593"/>
      <c r="D378" s="592"/>
      <c r="E378" s="593">
        <f t="shared" si="5"/>
      </c>
    </row>
    <row r="379" spans="1:5" ht="12.75">
      <c r="A379" s="591"/>
      <c r="B379" s="592"/>
      <c r="C379" s="593"/>
      <c r="D379" s="592"/>
      <c r="E379" s="593">
        <f t="shared" si="5"/>
      </c>
    </row>
    <row r="380" spans="1:5" ht="12.75">
      <c r="A380" s="591"/>
      <c r="B380" s="592"/>
      <c r="C380" s="593"/>
      <c r="D380" s="592"/>
      <c r="E380" s="593">
        <f t="shared" si="5"/>
      </c>
    </row>
    <row r="381" spans="1:5" ht="12.75">
      <c r="A381" s="591"/>
      <c r="B381" s="592"/>
      <c r="C381" s="593"/>
      <c r="D381" s="592"/>
      <c r="E381" s="593">
        <f t="shared" si="5"/>
      </c>
    </row>
    <row r="382" spans="1:5" ht="12.75">
      <c r="A382" s="591"/>
      <c r="B382" s="592"/>
      <c r="C382" s="593"/>
      <c r="D382" s="592"/>
      <c r="E382" s="593">
        <f t="shared" si="5"/>
      </c>
    </row>
    <row r="383" spans="1:5" ht="12.75">
      <c r="A383" s="591"/>
      <c r="B383" s="592"/>
      <c r="C383" s="593"/>
      <c r="D383" s="592"/>
      <c r="E383" s="593">
        <f t="shared" si="5"/>
      </c>
    </row>
    <row r="384" spans="1:5" ht="12.75">
      <c r="A384" s="591"/>
      <c r="B384" s="592"/>
      <c r="C384" s="593"/>
      <c r="D384" s="592"/>
      <c r="E384" s="593">
        <f t="shared" si="5"/>
      </c>
    </row>
    <row r="385" spans="1:5" ht="12.75">
      <c r="A385" s="591"/>
      <c r="B385" s="592"/>
      <c r="C385" s="593"/>
      <c r="D385" s="592"/>
      <c r="E385" s="593">
        <f t="shared" si="5"/>
      </c>
    </row>
    <row r="386" spans="1:5" ht="12.75">
      <c r="A386" s="591"/>
      <c r="B386" s="592"/>
      <c r="C386" s="593"/>
      <c r="D386" s="592"/>
      <c r="E386" s="593">
        <f t="shared" si="5"/>
      </c>
    </row>
    <row r="387" spans="1:5" ht="12.75">
      <c r="A387" s="591"/>
      <c r="B387" s="592"/>
      <c r="C387" s="593"/>
      <c r="D387" s="592"/>
      <c r="E387" s="593">
        <f aca="true" t="shared" si="6" ref="E387:E450">IF(B387&lt;&gt;0,IF(ABS(B387-D387)&gt;0.1,"KO","OK"),"")</f>
      </c>
    </row>
    <row r="388" spans="1:5" ht="12.75">
      <c r="A388" s="591"/>
      <c r="B388" s="592"/>
      <c r="C388" s="593"/>
      <c r="D388" s="592"/>
      <c r="E388" s="593">
        <f t="shared" si="6"/>
      </c>
    </row>
    <row r="389" spans="1:5" ht="12.75">
      <c r="A389" s="591"/>
      <c r="B389" s="592"/>
      <c r="C389" s="593"/>
      <c r="D389" s="592"/>
      <c r="E389" s="593">
        <f t="shared" si="6"/>
      </c>
    </row>
    <row r="390" spans="1:5" ht="12.75">
      <c r="A390" s="591"/>
      <c r="B390" s="592"/>
      <c r="C390" s="593"/>
      <c r="D390" s="592"/>
      <c r="E390" s="593">
        <f t="shared" si="6"/>
      </c>
    </row>
    <row r="391" spans="1:5" ht="12.75">
      <c r="A391" s="591"/>
      <c r="B391" s="592"/>
      <c r="C391" s="593"/>
      <c r="D391" s="592"/>
      <c r="E391" s="593">
        <f t="shared" si="6"/>
      </c>
    </row>
    <row r="392" spans="1:5" ht="12.75">
      <c r="A392" s="591"/>
      <c r="B392" s="592"/>
      <c r="C392" s="593"/>
      <c r="D392" s="592"/>
      <c r="E392" s="593">
        <f t="shared" si="6"/>
      </c>
    </row>
    <row r="393" spans="1:5" ht="12.75">
      <c r="A393" s="591"/>
      <c r="B393" s="592"/>
      <c r="C393" s="593"/>
      <c r="D393" s="592"/>
      <c r="E393" s="593">
        <f t="shared" si="6"/>
      </c>
    </row>
    <row r="394" spans="1:5" ht="12.75">
      <c r="A394" s="591"/>
      <c r="B394" s="592"/>
      <c r="C394" s="593"/>
      <c r="D394" s="592"/>
      <c r="E394" s="593">
        <f t="shared" si="6"/>
      </c>
    </row>
    <row r="395" spans="1:5" ht="12.75">
      <c r="A395" s="591"/>
      <c r="B395" s="592"/>
      <c r="C395" s="593"/>
      <c r="D395" s="592"/>
      <c r="E395" s="593">
        <f t="shared" si="6"/>
      </c>
    </row>
    <row r="396" spans="1:5" ht="12.75">
      <c r="A396" s="591"/>
      <c r="B396" s="592"/>
      <c r="C396" s="593"/>
      <c r="D396" s="592"/>
      <c r="E396" s="593">
        <f t="shared" si="6"/>
      </c>
    </row>
    <row r="397" spans="1:5" ht="12.75">
      <c r="A397" s="591"/>
      <c r="B397" s="592"/>
      <c r="C397" s="593"/>
      <c r="D397" s="592"/>
      <c r="E397" s="593">
        <f t="shared" si="6"/>
      </c>
    </row>
    <row r="398" spans="1:5" ht="12.75">
      <c r="A398" s="591"/>
      <c r="B398" s="592"/>
      <c r="C398" s="593"/>
      <c r="D398" s="592"/>
      <c r="E398" s="593">
        <f t="shared" si="6"/>
      </c>
    </row>
    <row r="399" spans="1:5" ht="12.75">
      <c r="A399" s="591"/>
      <c r="B399" s="592"/>
      <c r="C399" s="593"/>
      <c r="D399" s="592"/>
      <c r="E399" s="593">
        <f t="shared" si="6"/>
      </c>
    </row>
    <row r="400" spans="1:5" ht="12.75">
      <c r="A400" s="591"/>
      <c r="B400" s="592"/>
      <c r="C400" s="593"/>
      <c r="D400" s="592"/>
      <c r="E400" s="593">
        <f t="shared" si="6"/>
      </c>
    </row>
    <row r="401" spans="1:5" ht="12.75">
      <c r="A401" s="591"/>
      <c r="B401" s="592"/>
      <c r="C401" s="593"/>
      <c r="D401" s="592"/>
      <c r="E401" s="593">
        <f t="shared" si="6"/>
      </c>
    </row>
    <row r="402" spans="1:5" ht="12.75">
      <c r="A402" s="591"/>
      <c r="B402" s="592"/>
      <c r="C402" s="593"/>
      <c r="D402" s="592"/>
      <c r="E402" s="593">
        <f t="shared" si="6"/>
      </c>
    </row>
    <row r="403" spans="1:5" ht="12.75">
      <c r="A403" s="591"/>
      <c r="B403" s="592"/>
      <c r="C403" s="593"/>
      <c r="D403" s="592"/>
      <c r="E403" s="593">
        <f t="shared" si="6"/>
      </c>
    </row>
    <row r="404" spans="1:5" ht="12.75">
      <c r="A404" s="591"/>
      <c r="B404" s="592"/>
      <c r="C404" s="593"/>
      <c r="D404" s="592"/>
      <c r="E404" s="593">
        <f t="shared" si="6"/>
      </c>
    </row>
    <row r="405" spans="1:5" ht="12.75">
      <c r="A405" s="591"/>
      <c r="B405" s="592"/>
      <c r="C405" s="593"/>
      <c r="D405" s="592"/>
      <c r="E405" s="593">
        <f t="shared" si="6"/>
      </c>
    </row>
    <row r="406" spans="1:5" ht="12.75">
      <c r="A406" s="591"/>
      <c r="B406" s="592"/>
      <c r="C406" s="593"/>
      <c r="D406" s="592"/>
      <c r="E406" s="593">
        <f t="shared" si="6"/>
      </c>
    </row>
    <row r="407" spans="1:5" ht="12.75">
      <c r="A407" s="591"/>
      <c r="B407" s="592"/>
      <c r="C407" s="593"/>
      <c r="D407" s="592"/>
      <c r="E407" s="593">
        <f t="shared" si="6"/>
      </c>
    </row>
    <row r="408" spans="1:5" ht="12.75">
      <c r="A408" s="591"/>
      <c r="B408" s="592"/>
      <c r="C408" s="593"/>
      <c r="D408" s="592"/>
      <c r="E408" s="593">
        <f t="shared" si="6"/>
      </c>
    </row>
    <row r="409" spans="1:5" ht="12.75">
      <c r="A409" s="591"/>
      <c r="B409" s="592"/>
      <c r="C409" s="593"/>
      <c r="D409" s="592"/>
      <c r="E409" s="593">
        <f t="shared" si="6"/>
      </c>
    </row>
    <row r="410" spans="1:5" ht="12.75">
      <c r="A410" s="591"/>
      <c r="B410" s="592"/>
      <c r="C410" s="593"/>
      <c r="D410" s="592"/>
      <c r="E410" s="593">
        <f t="shared" si="6"/>
      </c>
    </row>
    <row r="411" spans="1:5" ht="12.75">
      <c r="A411" s="591"/>
      <c r="B411" s="592"/>
      <c r="C411" s="593"/>
      <c r="D411" s="592"/>
      <c r="E411" s="593">
        <f t="shared" si="6"/>
      </c>
    </row>
    <row r="412" spans="1:5" ht="12.75">
      <c r="A412" s="591"/>
      <c r="B412" s="592"/>
      <c r="C412" s="593"/>
      <c r="D412" s="592"/>
      <c r="E412" s="593">
        <f t="shared" si="6"/>
      </c>
    </row>
    <row r="413" spans="1:5" ht="12.75">
      <c r="A413" s="591"/>
      <c r="B413" s="592"/>
      <c r="C413" s="593"/>
      <c r="D413" s="592"/>
      <c r="E413" s="593">
        <f t="shared" si="6"/>
      </c>
    </row>
    <row r="414" spans="1:5" ht="12.75">
      <c r="A414" s="591"/>
      <c r="B414" s="592"/>
      <c r="C414" s="593"/>
      <c r="D414" s="592"/>
      <c r="E414" s="593">
        <f t="shared" si="6"/>
      </c>
    </row>
    <row r="415" spans="1:5" ht="12.75">
      <c r="A415" s="591"/>
      <c r="B415" s="592"/>
      <c r="C415" s="593"/>
      <c r="D415" s="592"/>
      <c r="E415" s="593">
        <f t="shared" si="6"/>
      </c>
    </row>
    <row r="416" spans="1:5" ht="12.75">
      <c r="A416" s="591"/>
      <c r="B416" s="592"/>
      <c r="C416" s="593"/>
      <c r="D416" s="592"/>
      <c r="E416" s="593">
        <f t="shared" si="6"/>
      </c>
    </row>
    <row r="417" spans="1:5" ht="12.75">
      <c r="A417" s="591"/>
      <c r="B417" s="592"/>
      <c r="C417" s="593"/>
      <c r="D417" s="592"/>
      <c r="E417" s="593">
        <f t="shared" si="6"/>
      </c>
    </row>
    <row r="418" spans="1:5" ht="12.75">
      <c r="A418" s="591"/>
      <c r="B418" s="592"/>
      <c r="C418" s="593"/>
      <c r="D418" s="592"/>
      <c r="E418" s="593">
        <f t="shared" si="6"/>
      </c>
    </row>
    <row r="419" spans="1:5" ht="12.75">
      <c r="A419" s="591"/>
      <c r="B419" s="592"/>
      <c r="C419" s="593"/>
      <c r="D419" s="592"/>
      <c r="E419" s="593">
        <f t="shared" si="6"/>
      </c>
    </row>
    <row r="420" spans="1:5" ht="12.75">
      <c r="A420" s="591"/>
      <c r="B420" s="592"/>
      <c r="C420" s="593"/>
      <c r="D420" s="592"/>
      <c r="E420" s="593">
        <f t="shared" si="6"/>
      </c>
    </row>
    <row r="421" spans="1:5" ht="12.75">
      <c r="A421" s="591"/>
      <c r="B421" s="592"/>
      <c r="C421" s="593"/>
      <c r="D421" s="592"/>
      <c r="E421" s="593">
        <f t="shared" si="6"/>
      </c>
    </row>
    <row r="422" spans="1:5" ht="12.75">
      <c r="A422" s="591"/>
      <c r="B422" s="592"/>
      <c r="C422" s="593"/>
      <c r="D422" s="592"/>
      <c r="E422" s="593">
        <f t="shared" si="6"/>
      </c>
    </row>
    <row r="423" spans="1:5" ht="12.75">
      <c r="A423" s="591"/>
      <c r="B423" s="592"/>
      <c r="C423" s="593"/>
      <c r="D423" s="592"/>
      <c r="E423" s="593">
        <f t="shared" si="6"/>
      </c>
    </row>
    <row r="424" spans="1:5" ht="12.75">
      <c r="A424" s="591"/>
      <c r="B424" s="592"/>
      <c r="C424" s="593"/>
      <c r="D424" s="592"/>
      <c r="E424" s="593">
        <f t="shared" si="6"/>
      </c>
    </row>
    <row r="425" spans="1:5" ht="12.75">
      <c r="A425" s="591"/>
      <c r="B425" s="592"/>
      <c r="C425" s="593"/>
      <c r="D425" s="592"/>
      <c r="E425" s="593">
        <f t="shared" si="6"/>
      </c>
    </row>
    <row r="426" spans="1:5" ht="12.75">
      <c r="A426" s="591"/>
      <c r="B426" s="592"/>
      <c r="C426" s="593"/>
      <c r="D426" s="592"/>
      <c r="E426" s="593">
        <f t="shared" si="6"/>
      </c>
    </row>
    <row r="427" spans="1:5" ht="12.75">
      <c r="A427" s="591"/>
      <c r="B427" s="592"/>
      <c r="C427" s="593"/>
      <c r="D427" s="592"/>
      <c r="E427" s="593">
        <f t="shared" si="6"/>
      </c>
    </row>
    <row r="428" spans="1:5" ht="12.75">
      <c r="A428" s="591"/>
      <c r="B428" s="592"/>
      <c r="C428" s="593"/>
      <c r="D428" s="592"/>
      <c r="E428" s="593">
        <f t="shared" si="6"/>
      </c>
    </row>
    <row r="429" spans="1:5" ht="12.75">
      <c r="A429" s="591"/>
      <c r="B429" s="592"/>
      <c r="C429" s="593"/>
      <c r="D429" s="592"/>
      <c r="E429" s="593">
        <f t="shared" si="6"/>
      </c>
    </row>
    <row r="430" spans="1:5" ht="12.75">
      <c r="A430" s="591"/>
      <c r="B430" s="592"/>
      <c r="C430" s="593"/>
      <c r="D430" s="592"/>
      <c r="E430" s="593">
        <f t="shared" si="6"/>
      </c>
    </row>
    <row r="431" spans="1:5" ht="12.75">
      <c r="A431" s="591"/>
      <c r="B431" s="592"/>
      <c r="C431" s="593"/>
      <c r="D431" s="592"/>
      <c r="E431" s="593">
        <f t="shared" si="6"/>
      </c>
    </row>
    <row r="432" spans="1:5" ht="12.75">
      <c r="A432" s="591"/>
      <c r="B432" s="592"/>
      <c r="C432" s="593"/>
      <c r="D432" s="592"/>
      <c r="E432" s="593">
        <f t="shared" si="6"/>
      </c>
    </row>
    <row r="433" spans="1:5" ht="12.75">
      <c r="A433" s="591"/>
      <c r="B433" s="592"/>
      <c r="C433" s="593"/>
      <c r="D433" s="592"/>
      <c r="E433" s="593">
        <f t="shared" si="6"/>
      </c>
    </row>
    <row r="434" spans="1:5" ht="12.75">
      <c r="A434" s="591"/>
      <c r="B434" s="592"/>
      <c r="C434" s="593"/>
      <c r="D434" s="592"/>
      <c r="E434" s="593">
        <f t="shared" si="6"/>
      </c>
    </row>
    <row r="435" spans="1:5" ht="12.75">
      <c r="A435" s="591"/>
      <c r="B435" s="592"/>
      <c r="C435" s="593"/>
      <c r="D435" s="592"/>
      <c r="E435" s="593">
        <f t="shared" si="6"/>
      </c>
    </row>
    <row r="436" spans="1:5" ht="12.75">
      <c r="A436" s="591"/>
      <c r="B436" s="592"/>
      <c r="C436" s="593"/>
      <c r="D436" s="592"/>
      <c r="E436" s="593">
        <f t="shared" si="6"/>
      </c>
    </row>
    <row r="437" spans="1:5" ht="12.75">
      <c r="A437" s="591"/>
      <c r="B437" s="592"/>
      <c r="C437" s="593"/>
      <c r="D437" s="592"/>
      <c r="E437" s="593">
        <f t="shared" si="6"/>
      </c>
    </row>
    <row r="438" spans="1:5" ht="12.75">
      <c r="A438" s="591"/>
      <c r="B438" s="592"/>
      <c r="C438" s="593"/>
      <c r="D438" s="592"/>
      <c r="E438" s="593">
        <f t="shared" si="6"/>
      </c>
    </row>
    <row r="439" spans="1:5" ht="12.75">
      <c r="A439" s="591"/>
      <c r="B439" s="592"/>
      <c r="C439" s="593"/>
      <c r="D439" s="592"/>
      <c r="E439" s="593">
        <f t="shared" si="6"/>
      </c>
    </row>
    <row r="440" spans="1:5" ht="12.75">
      <c r="A440" s="591"/>
      <c r="B440" s="592"/>
      <c r="C440" s="593"/>
      <c r="D440" s="592"/>
      <c r="E440" s="593">
        <f t="shared" si="6"/>
      </c>
    </row>
    <row r="441" spans="1:5" ht="12.75">
      <c r="A441" s="591"/>
      <c r="B441" s="592"/>
      <c r="C441" s="593"/>
      <c r="D441" s="592"/>
      <c r="E441" s="593">
        <f t="shared" si="6"/>
      </c>
    </row>
    <row r="442" spans="1:5" ht="12.75">
      <c r="A442" s="591"/>
      <c r="B442" s="592"/>
      <c r="C442" s="593"/>
      <c r="D442" s="592"/>
      <c r="E442" s="593">
        <f t="shared" si="6"/>
      </c>
    </row>
    <row r="443" spans="1:5" ht="12.75">
      <c r="A443" s="591"/>
      <c r="B443" s="592"/>
      <c r="C443" s="593"/>
      <c r="D443" s="592"/>
      <c r="E443" s="593">
        <f t="shared" si="6"/>
      </c>
    </row>
    <row r="444" spans="1:5" ht="12.75">
      <c r="A444" s="591"/>
      <c r="B444" s="592"/>
      <c r="C444" s="593"/>
      <c r="D444" s="592"/>
      <c r="E444" s="593">
        <f t="shared" si="6"/>
      </c>
    </row>
    <row r="445" spans="1:5" ht="12.75">
      <c r="A445" s="591"/>
      <c r="B445" s="592"/>
      <c r="C445" s="593"/>
      <c r="D445" s="592"/>
      <c r="E445" s="593">
        <f t="shared" si="6"/>
      </c>
    </row>
    <row r="446" spans="1:5" ht="12.75">
      <c r="A446" s="591"/>
      <c r="B446" s="592"/>
      <c r="C446" s="593"/>
      <c r="D446" s="592"/>
      <c r="E446" s="593">
        <f t="shared" si="6"/>
      </c>
    </row>
    <row r="447" spans="1:5" ht="12.75">
      <c r="A447" s="591"/>
      <c r="B447" s="592"/>
      <c r="C447" s="593"/>
      <c r="D447" s="592"/>
      <c r="E447" s="593">
        <f t="shared" si="6"/>
      </c>
    </row>
    <row r="448" spans="1:5" ht="12.75">
      <c r="A448" s="591"/>
      <c r="B448" s="592"/>
      <c r="C448" s="593"/>
      <c r="D448" s="592"/>
      <c r="E448" s="593">
        <f t="shared" si="6"/>
      </c>
    </row>
    <row r="449" spans="1:5" ht="12.75">
      <c r="A449" s="591"/>
      <c r="B449" s="592"/>
      <c r="C449" s="593"/>
      <c r="D449" s="592"/>
      <c r="E449" s="593">
        <f t="shared" si="6"/>
      </c>
    </row>
    <row r="450" spans="1:5" ht="12.75">
      <c r="A450" s="591"/>
      <c r="B450" s="592"/>
      <c r="C450" s="593"/>
      <c r="D450" s="592"/>
      <c r="E450" s="593">
        <f t="shared" si="6"/>
      </c>
    </row>
    <row r="451" spans="1:5" ht="12.75">
      <c r="A451" s="591"/>
      <c r="B451" s="592"/>
      <c r="C451" s="593"/>
      <c r="D451" s="592"/>
      <c r="E451" s="593">
        <f aca="true" t="shared" si="7" ref="E451:E514">IF(B451&lt;&gt;0,IF(ABS(B451-D451)&gt;0.1,"KO","OK"),"")</f>
      </c>
    </row>
    <row r="452" spans="1:5" ht="12.75">
      <c r="A452" s="591"/>
      <c r="B452" s="592"/>
      <c r="C452" s="593"/>
      <c r="D452" s="592"/>
      <c r="E452" s="593">
        <f t="shared" si="7"/>
      </c>
    </row>
    <row r="453" spans="1:5" ht="12.75">
      <c r="A453" s="591"/>
      <c r="B453" s="592"/>
      <c r="C453" s="593"/>
      <c r="D453" s="592"/>
      <c r="E453" s="593">
        <f t="shared" si="7"/>
      </c>
    </row>
    <row r="454" spans="1:5" ht="12.75">
      <c r="A454" s="591"/>
      <c r="B454" s="592"/>
      <c r="C454" s="593"/>
      <c r="D454" s="592"/>
      <c r="E454" s="593">
        <f t="shared" si="7"/>
      </c>
    </row>
    <row r="455" spans="1:5" ht="12.75">
      <c r="A455" s="591"/>
      <c r="B455" s="592"/>
      <c r="C455" s="593"/>
      <c r="D455" s="592"/>
      <c r="E455" s="593">
        <f t="shared" si="7"/>
      </c>
    </row>
    <row r="456" spans="1:5" ht="12.75">
      <c r="A456" s="591"/>
      <c r="B456" s="592"/>
      <c r="C456" s="593"/>
      <c r="D456" s="592"/>
      <c r="E456" s="593">
        <f t="shared" si="7"/>
      </c>
    </row>
    <row r="457" spans="1:5" ht="12.75">
      <c r="A457" s="591"/>
      <c r="B457" s="592"/>
      <c r="C457" s="593"/>
      <c r="D457" s="592"/>
      <c r="E457" s="593">
        <f t="shared" si="7"/>
      </c>
    </row>
    <row r="458" spans="1:5" ht="12.75">
      <c r="A458" s="591"/>
      <c r="B458" s="592"/>
      <c r="C458" s="593"/>
      <c r="D458" s="592"/>
      <c r="E458" s="593">
        <f t="shared" si="7"/>
      </c>
    </row>
    <row r="459" spans="1:5" ht="12.75">
      <c r="A459" s="591"/>
      <c r="B459" s="592"/>
      <c r="C459" s="593"/>
      <c r="D459" s="592"/>
      <c r="E459" s="593">
        <f t="shared" si="7"/>
      </c>
    </row>
    <row r="460" spans="1:5" ht="12.75">
      <c r="A460" s="591"/>
      <c r="B460" s="592"/>
      <c r="C460" s="593"/>
      <c r="D460" s="592"/>
      <c r="E460" s="593">
        <f t="shared" si="7"/>
      </c>
    </row>
    <row r="461" spans="1:5" ht="12.75">
      <c r="A461" s="591"/>
      <c r="B461" s="592"/>
      <c r="C461" s="593"/>
      <c r="D461" s="592"/>
      <c r="E461" s="593">
        <f t="shared" si="7"/>
      </c>
    </row>
    <row r="462" spans="1:5" ht="12.75">
      <c r="A462" s="591"/>
      <c r="B462" s="592"/>
      <c r="C462" s="593"/>
      <c r="D462" s="592"/>
      <c r="E462" s="593">
        <f t="shared" si="7"/>
      </c>
    </row>
    <row r="463" spans="1:5" ht="12.75">
      <c r="A463" s="591"/>
      <c r="B463" s="592"/>
      <c r="C463" s="593"/>
      <c r="D463" s="592"/>
      <c r="E463" s="593">
        <f t="shared" si="7"/>
      </c>
    </row>
    <row r="464" spans="1:5" ht="12.75">
      <c r="A464" s="591"/>
      <c r="B464" s="592"/>
      <c r="C464" s="593"/>
      <c r="D464" s="592"/>
      <c r="E464" s="593">
        <f t="shared" si="7"/>
      </c>
    </row>
    <row r="465" spans="1:5" ht="12.75">
      <c r="A465" s="591"/>
      <c r="B465" s="592"/>
      <c r="C465" s="593"/>
      <c r="D465" s="592"/>
      <c r="E465" s="593">
        <f t="shared" si="7"/>
      </c>
    </row>
    <row r="466" spans="1:5" ht="12.75">
      <c r="A466" s="591"/>
      <c r="B466" s="592"/>
      <c r="C466" s="593"/>
      <c r="D466" s="592"/>
      <c r="E466" s="593">
        <f t="shared" si="7"/>
      </c>
    </row>
    <row r="467" spans="1:5" ht="12.75">
      <c r="A467" s="591"/>
      <c r="B467" s="592"/>
      <c r="C467" s="593"/>
      <c r="D467" s="592"/>
      <c r="E467" s="593">
        <f t="shared" si="7"/>
      </c>
    </row>
    <row r="468" spans="1:5" ht="12.75">
      <c r="A468" s="591"/>
      <c r="B468" s="592"/>
      <c r="C468" s="593"/>
      <c r="D468" s="592"/>
      <c r="E468" s="593">
        <f t="shared" si="7"/>
      </c>
    </row>
    <row r="469" spans="1:5" ht="12.75">
      <c r="A469" s="591"/>
      <c r="B469" s="592"/>
      <c r="C469" s="593"/>
      <c r="D469" s="592"/>
      <c r="E469" s="593">
        <f t="shared" si="7"/>
      </c>
    </row>
    <row r="470" spans="1:5" ht="12.75">
      <c r="A470" s="591"/>
      <c r="B470" s="592"/>
      <c r="C470" s="593"/>
      <c r="D470" s="592"/>
      <c r="E470" s="593">
        <f t="shared" si="7"/>
      </c>
    </row>
    <row r="471" spans="1:5" ht="12.75">
      <c r="A471" s="591"/>
      <c r="B471" s="592"/>
      <c r="C471" s="593"/>
      <c r="D471" s="592"/>
      <c r="E471" s="593">
        <f t="shared" si="7"/>
      </c>
    </row>
    <row r="472" spans="1:5" ht="12.75">
      <c r="A472" s="591"/>
      <c r="B472" s="592"/>
      <c r="C472" s="593"/>
      <c r="D472" s="592"/>
      <c r="E472" s="593">
        <f t="shared" si="7"/>
      </c>
    </row>
    <row r="473" spans="1:5" ht="12.75">
      <c r="A473" s="591"/>
      <c r="B473" s="592"/>
      <c r="C473" s="593"/>
      <c r="D473" s="592"/>
      <c r="E473" s="593">
        <f t="shared" si="7"/>
      </c>
    </row>
    <row r="474" spans="1:5" ht="12.75">
      <c r="A474" s="591"/>
      <c r="B474" s="592"/>
      <c r="C474" s="593"/>
      <c r="D474" s="592"/>
      <c r="E474" s="593">
        <f t="shared" si="7"/>
      </c>
    </row>
    <row r="475" spans="1:5" ht="12.75">
      <c r="A475" s="591"/>
      <c r="B475" s="592"/>
      <c r="C475" s="593"/>
      <c r="D475" s="592"/>
      <c r="E475" s="593">
        <f t="shared" si="7"/>
      </c>
    </row>
    <row r="476" spans="1:5" ht="12.75">
      <c r="A476" s="591"/>
      <c r="B476" s="592"/>
      <c r="C476" s="593"/>
      <c r="D476" s="592"/>
      <c r="E476" s="593">
        <f t="shared" si="7"/>
      </c>
    </row>
    <row r="477" spans="1:5" ht="12.75">
      <c r="A477" s="591"/>
      <c r="B477" s="592"/>
      <c r="C477" s="593"/>
      <c r="D477" s="592"/>
      <c r="E477" s="593">
        <f t="shared" si="7"/>
      </c>
    </row>
    <row r="478" spans="1:5" ht="12.75">
      <c r="A478" s="591"/>
      <c r="B478" s="592"/>
      <c r="C478" s="593"/>
      <c r="D478" s="592"/>
      <c r="E478" s="593">
        <f t="shared" si="7"/>
      </c>
    </row>
    <row r="479" spans="1:5" ht="12.75">
      <c r="A479" s="591"/>
      <c r="B479" s="592"/>
      <c r="C479" s="593"/>
      <c r="D479" s="592"/>
      <c r="E479" s="593">
        <f t="shared" si="7"/>
      </c>
    </row>
    <row r="480" spans="1:5" ht="12.75">
      <c r="A480" s="591"/>
      <c r="B480" s="592"/>
      <c r="C480" s="593"/>
      <c r="D480" s="592"/>
      <c r="E480" s="593">
        <f t="shared" si="7"/>
      </c>
    </row>
    <row r="481" spans="1:5" ht="12.75">
      <c r="A481" s="591"/>
      <c r="B481" s="592"/>
      <c r="C481" s="593"/>
      <c r="D481" s="592"/>
      <c r="E481" s="593">
        <f t="shared" si="7"/>
      </c>
    </row>
    <row r="482" spans="1:5" ht="12.75">
      <c r="A482" s="591"/>
      <c r="B482" s="592"/>
      <c r="C482" s="593"/>
      <c r="D482" s="592"/>
      <c r="E482" s="593">
        <f t="shared" si="7"/>
      </c>
    </row>
    <row r="483" spans="1:5" ht="12.75">
      <c r="A483" s="591"/>
      <c r="B483" s="592"/>
      <c r="C483" s="593"/>
      <c r="D483" s="592"/>
      <c r="E483" s="593">
        <f t="shared" si="7"/>
      </c>
    </row>
    <row r="484" spans="1:5" ht="12.75">
      <c r="A484" s="591"/>
      <c r="B484" s="592"/>
      <c r="C484" s="593"/>
      <c r="D484" s="592"/>
      <c r="E484" s="593">
        <f t="shared" si="7"/>
      </c>
    </row>
    <row r="485" spans="1:5" ht="12.75">
      <c r="A485" s="591"/>
      <c r="B485" s="592"/>
      <c r="C485" s="593"/>
      <c r="D485" s="592"/>
      <c r="E485" s="593">
        <f t="shared" si="7"/>
      </c>
    </row>
    <row r="486" spans="1:5" ht="12.75">
      <c r="A486" s="591"/>
      <c r="B486" s="592"/>
      <c r="C486" s="593"/>
      <c r="D486" s="592"/>
      <c r="E486" s="593">
        <f t="shared" si="7"/>
      </c>
    </row>
    <row r="487" spans="1:5" ht="12.75">
      <c r="A487" s="591"/>
      <c r="B487" s="592"/>
      <c r="C487" s="593"/>
      <c r="D487" s="592"/>
      <c r="E487" s="593">
        <f t="shared" si="7"/>
      </c>
    </row>
    <row r="488" spans="1:5" ht="12.75">
      <c r="A488" s="591"/>
      <c r="B488" s="592"/>
      <c r="C488" s="593"/>
      <c r="D488" s="592"/>
      <c r="E488" s="593">
        <f t="shared" si="7"/>
      </c>
    </row>
    <row r="489" spans="1:5" ht="12.75">
      <c r="A489" s="591"/>
      <c r="B489" s="592"/>
      <c r="C489" s="593"/>
      <c r="D489" s="592"/>
      <c r="E489" s="593">
        <f t="shared" si="7"/>
      </c>
    </row>
    <row r="490" spans="1:5" ht="12.75">
      <c r="A490" s="591"/>
      <c r="B490" s="592"/>
      <c r="C490" s="593"/>
      <c r="D490" s="592"/>
      <c r="E490" s="593">
        <f t="shared" si="7"/>
      </c>
    </row>
    <row r="491" spans="1:5" ht="12.75">
      <c r="A491" s="591"/>
      <c r="B491" s="592"/>
      <c r="C491" s="593"/>
      <c r="D491" s="592"/>
      <c r="E491" s="593">
        <f t="shared" si="7"/>
      </c>
    </row>
    <row r="492" spans="1:5" ht="12.75">
      <c r="A492" s="591"/>
      <c r="B492" s="592"/>
      <c r="C492" s="593"/>
      <c r="D492" s="592"/>
      <c r="E492" s="593">
        <f t="shared" si="7"/>
      </c>
    </row>
    <row r="493" spans="1:5" ht="12.75">
      <c r="A493" s="591"/>
      <c r="B493" s="592"/>
      <c r="C493" s="593"/>
      <c r="D493" s="592"/>
      <c r="E493" s="593">
        <f t="shared" si="7"/>
      </c>
    </row>
    <row r="494" spans="1:5" ht="12.75">
      <c r="A494" s="591"/>
      <c r="B494" s="592"/>
      <c r="C494" s="593"/>
      <c r="D494" s="592"/>
      <c r="E494" s="593">
        <f t="shared" si="7"/>
      </c>
    </row>
    <row r="495" spans="1:5" ht="12.75">
      <c r="A495" s="591"/>
      <c r="B495" s="592"/>
      <c r="C495" s="593"/>
      <c r="D495" s="592"/>
      <c r="E495" s="593">
        <f t="shared" si="7"/>
      </c>
    </row>
    <row r="496" spans="1:5" ht="12.75">
      <c r="A496" s="591"/>
      <c r="B496" s="592"/>
      <c r="C496" s="593"/>
      <c r="D496" s="592"/>
      <c r="E496" s="593">
        <f t="shared" si="7"/>
      </c>
    </row>
    <row r="497" spans="1:5" ht="12.75">
      <c r="A497" s="591"/>
      <c r="B497" s="592"/>
      <c r="C497" s="593"/>
      <c r="D497" s="592"/>
      <c r="E497" s="593">
        <f t="shared" si="7"/>
      </c>
    </row>
    <row r="498" spans="1:5" ht="12.75">
      <c r="A498" s="591"/>
      <c r="B498" s="592"/>
      <c r="C498" s="593"/>
      <c r="D498" s="592"/>
      <c r="E498" s="593">
        <f t="shared" si="7"/>
      </c>
    </row>
    <row r="499" spans="1:5" ht="12.75">
      <c r="A499" s="591"/>
      <c r="B499" s="592"/>
      <c r="C499" s="593"/>
      <c r="D499" s="592"/>
      <c r="E499" s="593">
        <f t="shared" si="7"/>
      </c>
    </row>
    <row r="500" spans="1:5" ht="12.75">
      <c r="A500" s="591"/>
      <c r="B500" s="592"/>
      <c r="C500" s="593"/>
      <c r="D500" s="592"/>
      <c r="E500" s="593">
        <f t="shared" si="7"/>
      </c>
    </row>
    <row r="501" spans="1:5" ht="12.75">
      <c r="A501" s="591"/>
      <c r="B501" s="592"/>
      <c r="C501" s="593"/>
      <c r="D501" s="592"/>
      <c r="E501" s="593">
        <f t="shared" si="7"/>
      </c>
    </row>
    <row r="502" spans="1:5" ht="12.75">
      <c r="A502" s="591"/>
      <c r="B502" s="592"/>
      <c r="C502" s="593"/>
      <c r="D502" s="592"/>
      <c r="E502" s="593">
        <f t="shared" si="7"/>
      </c>
    </row>
    <row r="503" spans="1:5" ht="12.75">
      <c r="A503" s="591"/>
      <c r="B503" s="592"/>
      <c r="C503" s="593"/>
      <c r="D503" s="592"/>
      <c r="E503" s="593">
        <f t="shared" si="7"/>
      </c>
    </row>
    <row r="504" spans="1:5" ht="12.75">
      <c r="A504" s="591"/>
      <c r="B504" s="592"/>
      <c r="C504" s="593"/>
      <c r="D504" s="592"/>
      <c r="E504" s="593">
        <f t="shared" si="7"/>
      </c>
    </row>
    <row r="505" spans="1:5" ht="12.75">
      <c r="A505" s="591"/>
      <c r="B505" s="592"/>
      <c r="C505" s="593"/>
      <c r="D505" s="592"/>
      <c r="E505" s="593">
        <f t="shared" si="7"/>
      </c>
    </row>
    <row r="506" spans="1:5" ht="12.75">
      <c r="A506" s="591"/>
      <c r="B506" s="592"/>
      <c r="C506" s="593"/>
      <c r="D506" s="592"/>
      <c r="E506" s="593">
        <f t="shared" si="7"/>
      </c>
    </row>
    <row r="507" spans="1:5" ht="12.75">
      <c r="A507" s="591"/>
      <c r="B507" s="592"/>
      <c r="C507" s="593"/>
      <c r="D507" s="592"/>
      <c r="E507" s="593">
        <f t="shared" si="7"/>
      </c>
    </row>
    <row r="508" spans="1:5" ht="12.75">
      <c r="A508" s="591"/>
      <c r="B508" s="592"/>
      <c r="C508" s="593"/>
      <c r="D508" s="592"/>
      <c r="E508" s="593">
        <f t="shared" si="7"/>
      </c>
    </row>
    <row r="509" spans="1:5" ht="12.75">
      <c r="A509" s="591"/>
      <c r="B509" s="592"/>
      <c r="C509" s="593"/>
      <c r="D509" s="592"/>
      <c r="E509" s="593">
        <f t="shared" si="7"/>
      </c>
    </row>
    <row r="510" spans="1:5" ht="12.75">
      <c r="A510" s="591"/>
      <c r="B510" s="592"/>
      <c r="C510" s="593"/>
      <c r="D510" s="592"/>
      <c r="E510" s="593">
        <f t="shared" si="7"/>
      </c>
    </row>
    <row r="511" spans="1:5" ht="12.75">
      <c r="A511" s="591"/>
      <c r="B511" s="592"/>
      <c r="C511" s="593"/>
      <c r="D511" s="592"/>
      <c r="E511" s="593">
        <f t="shared" si="7"/>
      </c>
    </row>
    <row r="512" spans="1:5" ht="12.75">
      <c r="A512" s="591"/>
      <c r="B512" s="592"/>
      <c r="C512" s="593"/>
      <c r="D512" s="592"/>
      <c r="E512" s="593">
        <f t="shared" si="7"/>
      </c>
    </row>
    <row r="513" spans="1:5" ht="12.75">
      <c r="A513" s="591"/>
      <c r="B513" s="592"/>
      <c r="C513" s="593"/>
      <c r="D513" s="592"/>
      <c r="E513" s="593">
        <f t="shared" si="7"/>
      </c>
    </row>
    <row r="514" spans="1:5" ht="12.75">
      <c r="A514" s="591"/>
      <c r="B514" s="592"/>
      <c r="C514" s="593"/>
      <c r="D514" s="592"/>
      <c r="E514" s="593">
        <f t="shared" si="7"/>
      </c>
    </row>
    <row r="515" spans="1:5" ht="12.75">
      <c r="A515" s="591"/>
      <c r="B515" s="592"/>
      <c r="C515" s="593"/>
      <c r="D515" s="592"/>
      <c r="E515" s="593">
        <f aca="true" t="shared" si="8" ref="E515:E578">IF(B515&lt;&gt;0,IF(ABS(B515-D515)&gt;0.1,"KO","OK"),"")</f>
      </c>
    </row>
    <row r="516" spans="1:5" ht="12.75">
      <c r="A516" s="591"/>
      <c r="B516" s="592"/>
      <c r="C516" s="593"/>
      <c r="D516" s="592"/>
      <c r="E516" s="593">
        <f t="shared" si="8"/>
      </c>
    </row>
    <row r="517" spans="1:5" ht="12.75">
      <c r="A517" s="591"/>
      <c r="B517" s="592"/>
      <c r="C517" s="593"/>
      <c r="D517" s="592"/>
      <c r="E517" s="593">
        <f t="shared" si="8"/>
      </c>
    </row>
    <row r="518" spans="1:5" ht="12.75">
      <c r="A518" s="591"/>
      <c r="B518" s="592"/>
      <c r="C518" s="593"/>
      <c r="D518" s="592"/>
      <c r="E518" s="593">
        <f t="shared" si="8"/>
      </c>
    </row>
    <row r="519" spans="1:5" ht="12.75">
      <c r="A519" s="591"/>
      <c r="B519" s="592"/>
      <c r="C519" s="593"/>
      <c r="D519" s="592"/>
      <c r="E519" s="593">
        <f t="shared" si="8"/>
      </c>
    </row>
    <row r="520" spans="1:5" ht="12.75">
      <c r="A520" s="591"/>
      <c r="B520" s="592"/>
      <c r="C520" s="593"/>
      <c r="D520" s="592"/>
      <c r="E520" s="593">
        <f t="shared" si="8"/>
      </c>
    </row>
    <row r="521" spans="1:5" ht="12.75">
      <c r="A521" s="591"/>
      <c r="B521" s="592"/>
      <c r="C521" s="593"/>
      <c r="D521" s="592"/>
      <c r="E521" s="593">
        <f t="shared" si="8"/>
      </c>
    </row>
    <row r="522" spans="1:5" ht="12.75">
      <c r="A522" s="591"/>
      <c r="B522" s="592"/>
      <c r="C522" s="593"/>
      <c r="D522" s="592"/>
      <c r="E522" s="593">
        <f t="shared" si="8"/>
      </c>
    </row>
    <row r="523" spans="1:5" ht="12.75">
      <c r="A523" s="591"/>
      <c r="B523" s="592"/>
      <c r="C523" s="593"/>
      <c r="D523" s="592"/>
      <c r="E523" s="593">
        <f t="shared" si="8"/>
      </c>
    </row>
    <row r="524" spans="1:5" ht="12.75">
      <c r="A524" s="591"/>
      <c r="B524" s="592"/>
      <c r="C524" s="593"/>
      <c r="D524" s="592"/>
      <c r="E524" s="593">
        <f t="shared" si="8"/>
      </c>
    </row>
    <row r="525" spans="1:5" ht="12.75">
      <c r="A525" s="591"/>
      <c r="B525" s="592"/>
      <c r="C525" s="593"/>
      <c r="D525" s="592"/>
      <c r="E525" s="593">
        <f t="shared" si="8"/>
      </c>
    </row>
    <row r="526" spans="1:5" ht="12.75">
      <c r="A526" s="591"/>
      <c r="B526" s="592"/>
      <c r="C526" s="593"/>
      <c r="D526" s="592"/>
      <c r="E526" s="593">
        <f t="shared" si="8"/>
      </c>
    </row>
    <row r="527" spans="1:5" ht="12.75">
      <c r="A527" s="591"/>
      <c r="B527" s="592"/>
      <c r="C527" s="593"/>
      <c r="D527" s="592"/>
      <c r="E527" s="593">
        <f t="shared" si="8"/>
      </c>
    </row>
    <row r="528" spans="1:5" ht="12.75">
      <c r="A528" s="591"/>
      <c r="B528" s="592"/>
      <c r="C528" s="593"/>
      <c r="D528" s="592"/>
      <c r="E528" s="593">
        <f t="shared" si="8"/>
      </c>
    </row>
    <row r="529" spans="1:5" ht="12.75">
      <c r="A529" s="591"/>
      <c r="B529" s="592"/>
      <c r="C529" s="593"/>
      <c r="D529" s="592"/>
      <c r="E529" s="593">
        <f t="shared" si="8"/>
      </c>
    </row>
    <row r="530" spans="1:5" ht="12.75">
      <c r="A530" s="591"/>
      <c r="B530" s="592"/>
      <c r="C530" s="593"/>
      <c r="D530" s="592"/>
      <c r="E530" s="593">
        <f t="shared" si="8"/>
      </c>
    </row>
    <row r="531" spans="1:5" ht="12.75">
      <c r="A531" s="591"/>
      <c r="B531" s="592"/>
      <c r="C531" s="593"/>
      <c r="D531" s="592"/>
      <c r="E531" s="593">
        <f t="shared" si="8"/>
      </c>
    </row>
    <row r="532" spans="1:5" ht="12.75">
      <c r="A532" s="591"/>
      <c r="B532" s="592"/>
      <c r="C532" s="593"/>
      <c r="D532" s="592"/>
      <c r="E532" s="593">
        <f t="shared" si="8"/>
      </c>
    </row>
    <row r="533" spans="1:5" ht="12.75">
      <c r="A533" s="591"/>
      <c r="B533" s="592"/>
      <c r="C533" s="593"/>
      <c r="D533" s="592"/>
      <c r="E533" s="593">
        <f t="shared" si="8"/>
      </c>
    </row>
    <row r="534" spans="1:5" ht="12.75">
      <c r="A534" s="591"/>
      <c r="B534" s="592"/>
      <c r="C534" s="593"/>
      <c r="D534" s="592"/>
      <c r="E534" s="593">
        <f t="shared" si="8"/>
      </c>
    </row>
    <row r="535" spans="1:5" ht="12.75">
      <c r="A535" s="591"/>
      <c r="B535" s="592"/>
      <c r="C535" s="593"/>
      <c r="D535" s="592"/>
      <c r="E535" s="593">
        <f t="shared" si="8"/>
      </c>
    </row>
    <row r="536" spans="1:5" ht="12.75">
      <c r="A536" s="591"/>
      <c r="B536" s="592"/>
      <c r="C536" s="593"/>
      <c r="D536" s="592"/>
      <c r="E536" s="593">
        <f t="shared" si="8"/>
      </c>
    </row>
    <row r="537" spans="1:5" ht="12.75">
      <c r="A537" s="591"/>
      <c r="B537" s="592"/>
      <c r="C537" s="593"/>
      <c r="D537" s="592"/>
      <c r="E537" s="593">
        <f t="shared" si="8"/>
      </c>
    </row>
    <row r="538" spans="1:5" ht="12.75">
      <c r="A538" s="591"/>
      <c r="B538" s="592"/>
      <c r="C538" s="593"/>
      <c r="D538" s="592"/>
      <c r="E538" s="593">
        <f t="shared" si="8"/>
      </c>
    </row>
    <row r="539" spans="1:5" ht="12.75">
      <c r="A539" s="591"/>
      <c r="B539" s="592"/>
      <c r="C539" s="593"/>
      <c r="D539" s="592"/>
      <c r="E539" s="593">
        <f t="shared" si="8"/>
      </c>
    </row>
    <row r="540" spans="1:5" ht="12.75">
      <c r="A540" s="591"/>
      <c r="B540" s="592"/>
      <c r="C540" s="593"/>
      <c r="D540" s="592"/>
      <c r="E540" s="593">
        <f t="shared" si="8"/>
      </c>
    </row>
    <row r="541" spans="1:5" ht="12.75">
      <c r="A541" s="591"/>
      <c r="B541" s="592"/>
      <c r="C541" s="593"/>
      <c r="D541" s="592"/>
      <c r="E541" s="593">
        <f t="shared" si="8"/>
      </c>
    </row>
    <row r="542" spans="1:5" ht="12.75">
      <c r="A542" s="591"/>
      <c r="B542" s="592"/>
      <c r="C542" s="593"/>
      <c r="D542" s="592"/>
      <c r="E542" s="593">
        <f t="shared" si="8"/>
      </c>
    </row>
    <row r="543" spans="1:5" ht="12.75">
      <c r="A543" s="591"/>
      <c r="B543" s="592"/>
      <c r="C543" s="593"/>
      <c r="D543" s="592"/>
      <c r="E543" s="593">
        <f t="shared" si="8"/>
      </c>
    </row>
    <row r="544" spans="1:5" ht="12.75">
      <c r="A544" s="591"/>
      <c r="B544" s="592"/>
      <c r="C544" s="593"/>
      <c r="D544" s="592"/>
      <c r="E544" s="593">
        <f t="shared" si="8"/>
      </c>
    </row>
    <row r="545" spans="1:5" ht="12.75">
      <c r="A545" s="591"/>
      <c r="B545" s="592"/>
      <c r="C545" s="593"/>
      <c r="D545" s="592"/>
      <c r="E545" s="593">
        <f t="shared" si="8"/>
      </c>
    </row>
    <row r="546" spans="1:5" ht="12.75">
      <c r="A546" s="591"/>
      <c r="B546" s="592"/>
      <c r="C546" s="593"/>
      <c r="D546" s="592"/>
      <c r="E546" s="593">
        <f t="shared" si="8"/>
      </c>
    </row>
    <row r="547" spans="1:5" ht="12.75">
      <c r="A547" s="591"/>
      <c r="B547" s="592"/>
      <c r="C547" s="593"/>
      <c r="D547" s="592"/>
      <c r="E547" s="593">
        <f t="shared" si="8"/>
      </c>
    </row>
    <row r="548" spans="1:5" ht="12.75">
      <c r="A548" s="591"/>
      <c r="B548" s="592"/>
      <c r="C548" s="593"/>
      <c r="D548" s="592"/>
      <c r="E548" s="593">
        <f t="shared" si="8"/>
      </c>
    </row>
    <row r="549" spans="1:5" ht="12.75">
      <c r="A549" s="591"/>
      <c r="B549" s="592"/>
      <c r="C549" s="593"/>
      <c r="D549" s="592"/>
      <c r="E549" s="593">
        <f t="shared" si="8"/>
      </c>
    </row>
    <row r="550" spans="1:5" ht="12.75">
      <c r="A550" s="591"/>
      <c r="B550" s="592"/>
      <c r="C550" s="593"/>
      <c r="D550" s="592"/>
      <c r="E550" s="593">
        <f t="shared" si="8"/>
      </c>
    </row>
    <row r="551" spans="1:5" ht="12.75">
      <c r="A551" s="591"/>
      <c r="B551" s="592"/>
      <c r="C551" s="593"/>
      <c r="D551" s="592"/>
      <c r="E551" s="593">
        <f t="shared" si="8"/>
      </c>
    </row>
    <row r="552" spans="1:5" ht="12.75">
      <c r="A552" s="591"/>
      <c r="B552" s="592"/>
      <c r="C552" s="593"/>
      <c r="D552" s="592"/>
      <c r="E552" s="593">
        <f t="shared" si="8"/>
      </c>
    </row>
    <row r="553" spans="1:5" ht="12.75">
      <c r="A553" s="591"/>
      <c r="B553" s="592"/>
      <c r="C553" s="593"/>
      <c r="D553" s="592"/>
      <c r="E553" s="593">
        <f t="shared" si="8"/>
      </c>
    </row>
    <row r="554" spans="1:5" ht="12.75">
      <c r="A554" s="591"/>
      <c r="B554" s="592"/>
      <c r="C554" s="593"/>
      <c r="D554" s="592"/>
      <c r="E554" s="593">
        <f t="shared" si="8"/>
      </c>
    </row>
    <row r="555" spans="1:5" ht="12.75">
      <c r="A555" s="591"/>
      <c r="B555" s="592"/>
      <c r="C555" s="593"/>
      <c r="D555" s="592"/>
      <c r="E555" s="593">
        <f t="shared" si="8"/>
      </c>
    </row>
    <row r="556" spans="1:5" ht="12.75">
      <c r="A556" s="591"/>
      <c r="B556" s="592"/>
      <c r="C556" s="593"/>
      <c r="D556" s="592"/>
      <c r="E556" s="593">
        <f t="shared" si="8"/>
      </c>
    </row>
    <row r="557" spans="1:5" ht="12.75">
      <c r="A557" s="591"/>
      <c r="B557" s="592"/>
      <c r="C557" s="593"/>
      <c r="D557" s="592"/>
      <c r="E557" s="593">
        <f t="shared" si="8"/>
      </c>
    </row>
    <row r="558" spans="1:5" ht="12.75">
      <c r="A558" s="591"/>
      <c r="B558" s="592"/>
      <c r="C558" s="593"/>
      <c r="D558" s="592"/>
      <c r="E558" s="593">
        <f t="shared" si="8"/>
      </c>
    </row>
    <row r="559" spans="1:5" ht="12.75">
      <c r="A559" s="591"/>
      <c r="B559" s="592"/>
      <c r="C559" s="593"/>
      <c r="D559" s="592"/>
      <c r="E559" s="593">
        <f t="shared" si="8"/>
      </c>
    </row>
    <row r="560" spans="1:5" ht="12.75">
      <c r="A560" s="591"/>
      <c r="B560" s="592"/>
      <c r="C560" s="593"/>
      <c r="D560" s="592"/>
      <c r="E560" s="593">
        <f t="shared" si="8"/>
      </c>
    </row>
    <row r="561" spans="1:5" ht="12.75">
      <c r="A561" s="591"/>
      <c r="B561" s="592"/>
      <c r="C561" s="593"/>
      <c r="D561" s="592"/>
      <c r="E561" s="593">
        <f t="shared" si="8"/>
      </c>
    </row>
    <row r="562" spans="1:5" ht="12.75">
      <c r="A562" s="591"/>
      <c r="B562" s="592"/>
      <c r="C562" s="593"/>
      <c r="D562" s="592"/>
      <c r="E562" s="593">
        <f t="shared" si="8"/>
      </c>
    </row>
    <row r="563" spans="1:5" ht="12.75">
      <c r="A563" s="591"/>
      <c r="B563" s="592"/>
      <c r="C563" s="593"/>
      <c r="D563" s="592"/>
      <c r="E563" s="593">
        <f t="shared" si="8"/>
      </c>
    </row>
    <row r="564" spans="1:5" ht="12.75">
      <c r="A564" s="591"/>
      <c r="B564" s="592"/>
      <c r="C564" s="593"/>
      <c r="D564" s="592"/>
      <c r="E564" s="593">
        <f t="shared" si="8"/>
      </c>
    </row>
    <row r="565" spans="1:5" ht="12.75">
      <c r="A565" s="591"/>
      <c r="B565" s="592"/>
      <c r="C565" s="593"/>
      <c r="D565" s="592"/>
      <c r="E565" s="593">
        <f t="shared" si="8"/>
      </c>
    </row>
    <row r="566" spans="1:5" ht="12.75">
      <c r="A566" s="591"/>
      <c r="B566" s="592"/>
      <c r="C566" s="593"/>
      <c r="D566" s="592"/>
      <c r="E566" s="593">
        <f t="shared" si="8"/>
      </c>
    </row>
    <row r="567" spans="1:5" ht="12.75">
      <c r="A567" s="591"/>
      <c r="B567" s="592"/>
      <c r="C567" s="593"/>
      <c r="D567" s="592"/>
      <c r="E567" s="593">
        <f t="shared" si="8"/>
      </c>
    </row>
    <row r="568" spans="1:5" ht="12.75">
      <c r="A568" s="591"/>
      <c r="B568" s="592"/>
      <c r="C568" s="593"/>
      <c r="D568" s="592"/>
      <c r="E568" s="593">
        <f t="shared" si="8"/>
      </c>
    </row>
    <row r="569" spans="1:5" ht="12.75">
      <c r="A569" s="591"/>
      <c r="B569" s="592"/>
      <c r="C569" s="593"/>
      <c r="D569" s="592"/>
      <c r="E569" s="593">
        <f t="shared" si="8"/>
      </c>
    </row>
    <row r="570" spans="1:5" ht="12.75">
      <c r="A570" s="591"/>
      <c r="B570" s="592"/>
      <c r="C570" s="593"/>
      <c r="D570" s="592"/>
      <c r="E570" s="593">
        <f t="shared" si="8"/>
      </c>
    </row>
    <row r="571" spans="1:5" ht="12.75">
      <c r="A571" s="591"/>
      <c r="B571" s="592"/>
      <c r="C571" s="593"/>
      <c r="D571" s="592"/>
      <c r="E571" s="593">
        <f t="shared" si="8"/>
      </c>
    </row>
    <row r="572" spans="1:5" ht="12.75">
      <c r="A572" s="591"/>
      <c r="B572" s="592"/>
      <c r="C572" s="593"/>
      <c r="D572" s="592"/>
      <c r="E572" s="593">
        <f t="shared" si="8"/>
      </c>
    </row>
    <row r="573" spans="1:5" ht="12.75">
      <c r="A573" s="591"/>
      <c r="B573" s="592"/>
      <c r="C573" s="593"/>
      <c r="D573" s="592"/>
      <c r="E573" s="593">
        <f t="shared" si="8"/>
      </c>
    </row>
    <row r="574" spans="1:5" ht="12.75">
      <c r="A574" s="591"/>
      <c r="B574" s="592"/>
      <c r="C574" s="593"/>
      <c r="D574" s="592"/>
      <c r="E574" s="593">
        <f t="shared" si="8"/>
      </c>
    </row>
    <row r="575" spans="1:5" ht="12.75">
      <c r="A575" s="591"/>
      <c r="B575" s="592"/>
      <c r="C575" s="593"/>
      <c r="D575" s="592"/>
      <c r="E575" s="593">
        <f t="shared" si="8"/>
      </c>
    </row>
    <row r="576" spans="1:5" ht="12.75">
      <c r="A576" s="591"/>
      <c r="B576" s="592"/>
      <c r="C576" s="593"/>
      <c r="D576" s="592"/>
      <c r="E576" s="593">
        <f t="shared" si="8"/>
      </c>
    </row>
    <row r="577" spans="1:5" ht="12.75">
      <c r="A577" s="591"/>
      <c r="B577" s="592"/>
      <c r="C577" s="593"/>
      <c r="D577" s="592"/>
      <c r="E577" s="593">
        <f t="shared" si="8"/>
      </c>
    </row>
    <row r="578" spans="1:5" ht="12.75">
      <c r="A578" s="591"/>
      <c r="B578" s="592"/>
      <c r="C578" s="593"/>
      <c r="D578" s="592"/>
      <c r="E578" s="593">
        <f t="shared" si="8"/>
      </c>
    </row>
    <row r="579" spans="1:5" ht="12.75">
      <c r="A579" s="591"/>
      <c r="B579" s="592"/>
      <c r="C579" s="593"/>
      <c r="D579" s="592"/>
      <c r="E579" s="593">
        <f aca="true" t="shared" si="9" ref="E579:E642">IF(B579&lt;&gt;0,IF(ABS(B579-D579)&gt;0.1,"KO","OK"),"")</f>
      </c>
    </row>
    <row r="580" spans="1:5" ht="12.75">
      <c r="A580" s="591"/>
      <c r="B580" s="592"/>
      <c r="C580" s="593"/>
      <c r="D580" s="592"/>
      <c r="E580" s="593">
        <f t="shared" si="9"/>
      </c>
    </row>
    <row r="581" spans="1:5" ht="12.75">
      <c r="A581" s="591"/>
      <c r="B581" s="592"/>
      <c r="C581" s="593"/>
      <c r="D581" s="592"/>
      <c r="E581" s="593">
        <f t="shared" si="9"/>
      </c>
    </row>
    <row r="582" spans="1:5" ht="12.75">
      <c r="A582" s="591"/>
      <c r="B582" s="592"/>
      <c r="C582" s="593"/>
      <c r="D582" s="592"/>
      <c r="E582" s="593">
        <f t="shared" si="9"/>
      </c>
    </row>
    <row r="583" spans="1:5" ht="12.75">
      <c r="A583" s="591"/>
      <c r="B583" s="592"/>
      <c r="C583" s="593"/>
      <c r="D583" s="592"/>
      <c r="E583" s="593">
        <f t="shared" si="9"/>
      </c>
    </row>
    <row r="584" spans="1:5" ht="12.75">
      <c r="A584" s="591"/>
      <c r="B584" s="592"/>
      <c r="C584" s="593"/>
      <c r="D584" s="592"/>
      <c r="E584" s="593">
        <f t="shared" si="9"/>
      </c>
    </row>
    <row r="585" spans="1:5" ht="12.75">
      <c r="A585" s="591"/>
      <c r="B585" s="592"/>
      <c r="C585" s="593"/>
      <c r="D585" s="592"/>
      <c r="E585" s="593">
        <f t="shared" si="9"/>
      </c>
    </row>
    <row r="586" spans="1:5" ht="12.75">
      <c r="A586" s="591"/>
      <c r="B586" s="592"/>
      <c r="C586" s="593"/>
      <c r="D586" s="592"/>
      <c r="E586" s="593">
        <f t="shared" si="9"/>
      </c>
    </row>
    <row r="587" spans="1:5" ht="12.75">
      <c r="A587" s="591"/>
      <c r="B587" s="592"/>
      <c r="C587" s="593"/>
      <c r="D587" s="592"/>
      <c r="E587" s="593">
        <f t="shared" si="9"/>
      </c>
    </row>
    <row r="588" spans="1:5" ht="12.75">
      <c r="A588" s="591"/>
      <c r="B588" s="592"/>
      <c r="C588" s="593"/>
      <c r="D588" s="592"/>
      <c r="E588" s="593">
        <f t="shared" si="9"/>
      </c>
    </row>
    <row r="589" spans="1:5" ht="12.75">
      <c r="A589" s="591"/>
      <c r="B589" s="592"/>
      <c r="C589" s="593"/>
      <c r="D589" s="592"/>
      <c r="E589" s="593">
        <f t="shared" si="9"/>
      </c>
    </row>
    <row r="590" spans="1:5" ht="12.75">
      <c r="A590" s="591"/>
      <c r="B590" s="592"/>
      <c r="C590" s="593"/>
      <c r="D590" s="592"/>
      <c r="E590" s="593">
        <f t="shared" si="9"/>
      </c>
    </row>
    <row r="591" spans="1:5" ht="12.75">
      <c r="A591" s="591"/>
      <c r="B591" s="592"/>
      <c r="C591" s="593"/>
      <c r="D591" s="592"/>
      <c r="E591" s="593">
        <f t="shared" si="9"/>
      </c>
    </row>
    <row r="592" spans="1:5" ht="12.75">
      <c r="A592" s="591"/>
      <c r="B592" s="592"/>
      <c r="C592" s="593"/>
      <c r="D592" s="592"/>
      <c r="E592" s="593">
        <f t="shared" si="9"/>
      </c>
    </row>
    <row r="593" spans="1:5" ht="12.75">
      <c r="A593" s="591"/>
      <c r="B593" s="592"/>
      <c r="C593" s="593"/>
      <c r="D593" s="592"/>
      <c r="E593" s="593">
        <f t="shared" si="9"/>
      </c>
    </row>
    <row r="594" spans="1:5" ht="12.75">
      <c r="A594" s="591"/>
      <c r="B594" s="592"/>
      <c r="C594" s="593"/>
      <c r="D594" s="592"/>
      <c r="E594" s="593">
        <f t="shared" si="9"/>
      </c>
    </row>
    <row r="595" spans="1:5" ht="12.75">
      <c r="A595" s="591"/>
      <c r="B595" s="592"/>
      <c r="C595" s="593"/>
      <c r="D595" s="592"/>
      <c r="E595" s="593">
        <f t="shared" si="9"/>
      </c>
    </row>
    <row r="596" spans="1:5" ht="12.75">
      <c r="A596" s="591"/>
      <c r="B596" s="592"/>
      <c r="C596" s="593"/>
      <c r="D596" s="592"/>
      <c r="E596" s="593">
        <f t="shared" si="9"/>
      </c>
    </row>
    <row r="597" spans="1:5" ht="12.75">
      <c r="A597" s="591"/>
      <c r="B597" s="592"/>
      <c r="C597" s="593"/>
      <c r="D597" s="592"/>
      <c r="E597" s="593">
        <f t="shared" si="9"/>
      </c>
    </row>
    <row r="598" spans="1:5" ht="12.75">
      <c r="A598" s="591"/>
      <c r="B598" s="592"/>
      <c r="C598" s="593"/>
      <c r="D598" s="592"/>
      <c r="E598" s="593">
        <f t="shared" si="9"/>
      </c>
    </row>
    <row r="599" spans="1:5" ht="12.75">
      <c r="A599" s="591"/>
      <c r="B599" s="592"/>
      <c r="C599" s="593"/>
      <c r="D599" s="592"/>
      <c r="E599" s="593">
        <f t="shared" si="9"/>
      </c>
    </row>
    <row r="600" spans="1:5" ht="12.75">
      <c r="A600" s="591"/>
      <c r="B600" s="592"/>
      <c r="C600" s="593"/>
      <c r="D600" s="592"/>
      <c r="E600" s="593">
        <f t="shared" si="9"/>
      </c>
    </row>
    <row r="601" spans="1:5" ht="12.75">
      <c r="A601" s="591"/>
      <c r="B601" s="592"/>
      <c r="C601" s="593"/>
      <c r="D601" s="592"/>
      <c r="E601" s="593">
        <f t="shared" si="9"/>
      </c>
    </row>
    <row r="602" spans="1:5" ht="12.75">
      <c r="A602" s="591"/>
      <c r="B602" s="592"/>
      <c r="C602" s="593"/>
      <c r="D602" s="592"/>
      <c r="E602" s="593">
        <f t="shared" si="9"/>
      </c>
    </row>
    <row r="603" spans="1:5" ht="12.75">
      <c r="A603" s="591"/>
      <c r="B603" s="592"/>
      <c r="C603" s="593"/>
      <c r="D603" s="592"/>
      <c r="E603" s="593">
        <f t="shared" si="9"/>
      </c>
    </row>
    <row r="604" spans="1:5" ht="12.75">
      <c r="A604" s="591"/>
      <c r="B604" s="592"/>
      <c r="C604" s="593"/>
      <c r="D604" s="592"/>
      <c r="E604" s="593">
        <f t="shared" si="9"/>
      </c>
    </row>
    <row r="605" spans="1:5" ht="12.75">
      <c r="A605" s="591"/>
      <c r="B605" s="592"/>
      <c r="C605" s="593"/>
      <c r="D605" s="592"/>
      <c r="E605" s="593">
        <f t="shared" si="9"/>
      </c>
    </row>
    <row r="606" spans="1:5" ht="12.75">
      <c r="A606" s="591"/>
      <c r="B606" s="592"/>
      <c r="C606" s="593"/>
      <c r="D606" s="592"/>
      <c r="E606" s="593">
        <f t="shared" si="9"/>
      </c>
    </row>
    <row r="607" spans="1:5" ht="12.75">
      <c r="A607" s="591"/>
      <c r="B607" s="592"/>
      <c r="C607" s="593"/>
      <c r="D607" s="592"/>
      <c r="E607" s="593">
        <f t="shared" si="9"/>
      </c>
    </row>
    <row r="608" spans="1:5" ht="12.75">
      <c r="A608" s="591"/>
      <c r="B608" s="592"/>
      <c r="C608" s="593"/>
      <c r="D608" s="592"/>
      <c r="E608" s="593">
        <f t="shared" si="9"/>
      </c>
    </row>
    <row r="609" spans="1:5" ht="12.75">
      <c r="A609" s="591"/>
      <c r="B609" s="592"/>
      <c r="C609" s="593"/>
      <c r="D609" s="592"/>
      <c r="E609" s="593">
        <f t="shared" si="9"/>
      </c>
    </row>
    <row r="610" spans="1:5" ht="12.75">
      <c r="A610" s="591"/>
      <c r="B610" s="592"/>
      <c r="C610" s="593"/>
      <c r="D610" s="592"/>
      <c r="E610" s="593">
        <f t="shared" si="9"/>
      </c>
    </row>
    <row r="611" spans="1:5" ht="12.75">
      <c r="A611" s="591"/>
      <c r="B611" s="592"/>
      <c r="C611" s="593"/>
      <c r="D611" s="592"/>
      <c r="E611" s="593">
        <f t="shared" si="9"/>
      </c>
    </row>
    <row r="612" spans="1:5" ht="12.75">
      <c r="A612" s="591"/>
      <c r="B612" s="592"/>
      <c r="C612" s="593"/>
      <c r="D612" s="592"/>
      <c r="E612" s="593">
        <f t="shared" si="9"/>
      </c>
    </row>
    <row r="613" spans="1:5" ht="12.75">
      <c r="A613" s="591"/>
      <c r="B613" s="592"/>
      <c r="C613" s="593"/>
      <c r="D613" s="592"/>
      <c r="E613" s="593">
        <f t="shared" si="9"/>
      </c>
    </row>
    <row r="614" spans="1:5" ht="12.75">
      <c r="A614" s="591"/>
      <c r="B614" s="592"/>
      <c r="C614" s="593"/>
      <c r="D614" s="592"/>
      <c r="E614" s="593">
        <f t="shared" si="9"/>
      </c>
    </row>
    <row r="615" spans="1:5" ht="12.75">
      <c r="A615" s="591"/>
      <c r="B615" s="592"/>
      <c r="C615" s="593"/>
      <c r="D615" s="592"/>
      <c r="E615" s="593">
        <f t="shared" si="9"/>
      </c>
    </row>
    <row r="616" spans="1:5" ht="12.75">
      <c r="A616" s="591"/>
      <c r="B616" s="592"/>
      <c r="C616" s="593"/>
      <c r="D616" s="592"/>
      <c r="E616" s="593">
        <f t="shared" si="9"/>
      </c>
    </row>
    <row r="617" spans="1:5" ht="12.75">
      <c r="A617" s="591"/>
      <c r="B617" s="592"/>
      <c r="C617" s="593"/>
      <c r="D617" s="592"/>
      <c r="E617" s="593">
        <f t="shared" si="9"/>
      </c>
    </row>
    <row r="618" spans="1:5" ht="12.75">
      <c r="A618" s="591"/>
      <c r="B618" s="592"/>
      <c r="C618" s="593"/>
      <c r="D618" s="592"/>
      <c r="E618" s="593">
        <f t="shared" si="9"/>
      </c>
    </row>
    <row r="619" spans="1:5" ht="12.75">
      <c r="A619" s="591"/>
      <c r="B619" s="592"/>
      <c r="C619" s="593"/>
      <c r="D619" s="592"/>
      <c r="E619" s="593">
        <f t="shared" si="9"/>
      </c>
    </row>
    <row r="620" spans="1:5" ht="12.75">
      <c r="A620" s="591"/>
      <c r="B620" s="592"/>
      <c r="C620" s="593"/>
      <c r="D620" s="592"/>
      <c r="E620" s="593">
        <f t="shared" si="9"/>
      </c>
    </row>
    <row r="621" spans="1:5" ht="12.75">
      <c r="A621" s="591"/>
      <c r="B621" s="592"/>
      <c r="C621" s="593"/>
      <c r="D621" s="592"/>
      <c r="E621" s="593">
        <f t="shared" si="9"/>
      </c>
    </row>
    <row r="622" spans="1:5" ht="12.75">
      <c r="A622" s="591"/>
      <c r="B622" s="592"/>
      <c r="C622" s="593"/>
      <c r="D622" s="592"/>
      <c r="E622" s="593">
        <f t="shared" si="9"/>
      </c>
    </row>
    <row r="623" spans="1:5" ht="12.75">
      <c r="A623" s="591"/>
      <c r="B623" s="592"/>
      <c r="C623" s="593"/>
      <c r="D623" s="592"/>
      <c r="E623" s="593">
        <f t="shared" si="9"/>
      </c>
    </row>
    <row r="624" spans="1:5" ht="12.75">
      <c r="A624" s="591"/>
      <c r="B624" s="592"/>
      <c r="C624" s="593"/>
      <c r="D624" s="592"/>
      <c r="E624" s="593">
        <f t="shared" si="9"/>
      </c>
    </row>
    <row r="625" spans="1:5" ht="12.75">
      <c r="A625" s="591"/>
      <c r="B625" s="592"/>
      <c r="C625" s="593"/>
      <c r="D625" s="592"/>
      <c r="E625" s="593">
        <f>IF(B625&lt;&gt;0,IF(ABS(B625-D625)&gt;0.1,"KO","OK"),"")</f>
      </c>
    </row>
    <row r="626" spans="1:5" ht="12.75">
      <c r="A626" s="591"/>
      <c r="B626" s="592"/>
      <c r="C626" s="593"/>
      <c r="D626" s="592"/>
      <c r="E626" s="593">
        <f t="shared" si="9"/>
      </c>
    </row>
    <row r="627" spans="1:5" ht="12.75">
      <c r="A627" s="591"/>
      <c r="B627" s="592"/>
      <c r="C627" s="593"/>
      <c r="D627" s="592"/>
      <c r="E627" s="593">
        <f t="shared" si="9"/>
      </c>
    </row>
    <row r="628" spans="1:5" ht="12.75">
      <c r="A628" s="591"/>
      <c r="B628" s="592"/>
      <c r="C628" s="593"/>
      <c r="D628" s="592"/>
      <c r="E628" s="593">
        <f t="shared" si="9"/>
      </c>
    </row>
    <row r="629" spans="1:5" ht="12.75">
      <c r="A629" s="591"/>
      <c r="B629" s="592"/>
      <c r="C629" s="593"/>
      <c r="D629" s="592"/>
      <c r="E629" s="593">
        <f t="shared" si="9"/>
      </c>
    </row>
    <row r="630" spans="1:5" ht="12.75">
      <c r="A630" s="591"/>
      <c r="B630" s="592"/>
      <c r="C630" s="593"/>
      <c r="D630" s="592"/>
      <c r="E630" s="593">
        <f t="shared" si="9"/>
      </c>
    </row>
    <row r="631" spans="1:5" ht="12.75">
      <c r="A631" s="591"/>
      <c r="B631" s="592"/>
      <c r="C631" s="593"/>
      <c r="D631" s="592"/>
      <c r="E631" s="593">
        <f t="shared" si="9"/>
      </c>
    </row>
    <row r="632" spans="1:5" ht="12.75">
      <c r="A632" s="591"/>
      <c r="B632" s="592"/>
      <c r="C632" s="593"/>
      <c r="D632" s="592"/>
      <c r="E632" s="593">
        <f t="shared" si="9"/>
      </c>
    </row>
    <row r="633" spans="1:5" ht="12.75">
      <c r="A633" s="591"/>
      <c r="B633" s="592"/>
      <c r="C633" s="593"/>
      <c r="D633" s="592"/>
      <c r="E633" s="593">
        <f t="shared" si="9"/>
      </c>
    </row>
    <row r="634" spans="1:5" ht="12.75">
      <c r="A634" s="591"/>
      <c r="B634" s="592"/>
      <c r="C634" s="593"/>
      <c r="D634" s="592"/>
      <c r="E634" s="593">
        <f t="shared" si="9"/>
      </c>
    </row>
    <row r="635" spans="1:5" ht="12.75">
      <c r="A635" s="591"/>
      <c r="B635" s="592"/>
      <c r="C635" s="593"/>
      <c r="D635" s="592"/>
      <c r="E635" s="593">
        <f t="shared" si="9"/>
      </c>
    </row>
    <row r="636" spans="1:5" ht="12.75">
      <c r="A636" s="591"/>
      <c r="B636" s="592"/>
      <c r="C636" s="593"/>
      <c r="D636" s="592"/>
      <c r="E636" s="593">
        <f t="shared" si="9"/>
      </c>
    </row>
    <row r="637" spans="1:5" ht="12.75">
      <c r="A637" s="591"/>
      <c r="B637" s="592"/>
      <c r="C637" s="593"/>
      <c r="D637" s="592"/>
      <c r="E637" s="593">
        <f t="shared" si="9"/>
      </c>
    </row>
    <row r="638" spans="1:5" ht="12.75">
      <c r="A638" s="591"/>
      <c r="B638" s="592"/>
      <c r="C638" s="593"/>
      <c r="D638" s="592"/>
      <c r="E638" s="593">
        <f t="shared" si="9"/>
      </c>
    </row>
    <row r="639" spans="1:5" ht="12.75">
      <c r="A639" s="591"/>
      <c r="B639" s="592"/>
      <c r="C639" s="593"/>
      <c r="D639" s="592"/>
      <c r="E639" s="593">
        <f t="shared" si="9"/>
      </c>
    </row>
    <row r="640" spans="1:5" ht="12.75">
      <c r="A640" s="591"/>
      <c r="B640" s="592"/>
      <c r="C640" s="593"/>
      <c r="D640" s="592"/>
      <c r="E640" s="593">
        <f t="shared" si="9"/>
      </c>
    </row>
    <row r="641" spans="1:5" ht="12.75">
      <c r="A641" s="591"/>
      <c r="B641" s="592"/>
      <c r="C641" s="593"/>
      <c r="D641" s="592"/>
      <c r="E641" s="593">
        <f t="shared" si="9"/>
      </c>
    </row>
    <row r="642" spans="1:5" ht="12.75">
      <c r="A642" s="591"/>
      <c r="B642" s="592"/>
      <c r="C642" s="593"/>
      <c r="D642" s="592"/>
      <c r="E642" s="593">
        <f t="shared" si="9"/>
      </c>
    </row>
    <row r="643" spans="1:5" ht="12.75">
      <c r="A643" s="591"/>
      <c r="B643" s="592"/>
      <c r="C643" s="593"/>
      <c r="D643" s="592"/>
      <c r="E643" s="593">
        <f aca="true" t="shared" si="10" ref="E643:E650">IF(B643&lt;&gt;0,IF(ABS(B643-D643)&gt;0.1,"KO","OK"),"")</f>
      </c>
    </row>
    <row r="644" spans="1:5" ht="12.75">
      <c r="A644" s="591"/>
      <c r="B644" s="592"/>
      <c r="C644" s="593"/>
      <c r="D644" s="592"/>
      <c r="E644" s="593">
        <f t="shared" si="10"/>
      </c>
    </row>
    <row r="645" spans="1:5" ht="12.75">
      <c r="A645" s="591"/>
      <c r="B645" s="592"/>
      <c r="C645" s="593"/>
      <c r="D645" s="592"/>
      <c r="E645" s="593">
        <f t="shared" si="10"/>
      </c>
    </row>
    <row r="646" spans="1:5" ht="12.75">
      <c r="A646" s="591"/>
      <c r="B646" s="592"/>
      <c r="C646" s="593"/>
      <c r="D646" s="592"/>
      <c r="E646" s="593">
        <f t="shared" si="10"/>
      </c>
    </row>
    <row r="647" spans="1:5" ht="12.75">
      <c r="A647" s="591"/>
      <c r="B647" s="592"/>
      <c r="C647" s="593"/>
      <c r="D647" s="592"/>
      <c r="E647" s="593">
        <f t="shared" si="10"/>
      </c>
    </row>
    <row r="648" spans="1:5" ht="12.75">
      <c r="A648" s="591"/>
      <c r="B648" s="592"/>
      <c r="C648" s="593"/>
      <c r="D648" s="592"/>
      <c r="E648" s="593">
        <f t="shared" si="10"/>
      </c>
    </row>
    <row r="649" spans="1:5" ht="12.75">
      <c r="A649" s="591"/>
      <c r="B649" s="592"/>
      <c r="C649" s="593"/>
      <c r="D649" s="592"/>
      <c r="E649" s="593">
        <f t="shared" si="10"/>
      </c>
    </row>
    <row r="650" spans="1:5" ht="12.75">
      <c r="A650" s="591"/>
      <c r="B650" s="592"/>
      <c r="C650" s="593"/>
      <c r="D650" s="592"/>
      <c r="E650" s="593">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Feuil2"/>
  <dimension ref="A1:N36"/>
  <sheetViews>
    <sheetView showGridLines="0" zoomScalePageLayoutView="0" workbookViewId="0" topLeftCell="B1">
      <selection activeCell="A1" sqref="A1"/>
    </sheetView>
  </sheetViews>
  <sheetFormatPr defaultColWidth="11.421875" defaultRowHeight="15"/>
  <cols>
    <col min="1" max="1" width="11.421875" style="27" hidden="1" customWidth="1"/>
    <col min="2" max="2" width="5.00390625" style="27" customWidth="1"/>
    <col min="3" max="3" width="42.57421875" style="27" customWidth="1"/>
    <col min="4" max="4" width="36.57421875" style="27" customWidth="1"/>
    <col min="5" max="9" width="10.7109375" style="44" customWidth="1"/>
    <col min="10" max="10" width="10.7109375" style="27" customWidth="1"/>
    <col min="11" max="11" width="9.421875" style="27" customWidth="1"/>
    <col min="12" max="12" width="3.57421875" style="27" customWidth="1"/>
    <col min="13" max="13" width="11.28125" style="27" customWidth="1"/>
    <col min="14" max="14" width="11.28125" style="27" hidden="1" customWidth="1"/>
    <col min="15" max="15" width="11.28125" style="27" customWidth="1"/>
    <col min="16" max="16" width="0.5625" style="27" customWidth="1"/>
    <col min="17" max="16384" width="11.421875" style="27" customWidth="1"/>
  </cols>
  <sheetData>
    <row r="1" spans="1:12" ht="12.75">
      <c r="A1" s="307" t="s">
        <v>360</v>
      </c>
      <c r="B1" s="23"/>
      <c r="C1" s="24"/>
      <c r="D1" s="24"/>
      <c r="E1" s="25"/>
      <c r="F1" s="25"/>
      <c r="G1" s="25"/>
      <c r="H1" s="25"/>
      <c r="I1" s="25"/>
      <c r="J1" s="24"/>
      <c r="K1" s="24"/>
      <c r="L1" s="26"/>
    </row>
    <row r="2" spans="1:12" ht="38.25" customHeight="1">
      <c r="A2" s="302" t="s">
        <v>361</v>
      </c>
      <c r="B2" s="29"/>
      <c r="C2" s="535" t="s">
        <v>345</v>
      </c>
      <c r="D2" s="535"/>
      <c r="E2" s="535"/>
      <c r="F2" s="535"/>
      <c r="G2" s="535"/>
      <c r="H2" s="535"/>
      <c r="I2" s="535"/>
      <c r="J2" s="535"/>
      <c r="K2" s="535"/>
      <c r="L2" s="30"/>
    </row>
    <row r="3" spans="1:12" ht="12.75">
      <c r="A3" s="302">
        <v>421349200</v>
      </c>
      <c r="B3" s="29"/>
      <c r="C3" s="406"/>
      <c r="D3" s="406"/>
      <c r="E3" s="406"/>
      <c r="F3" s="406"/>
      <c r="G3" s="406"/>
      <c r="H3" s="406"/>
      <c r="I3" s="406"/>
      <c r="J3" s="406"/>
      <c r="K3" s="406"/>
      <c r="L3" s="30"/>
    </row>
    <row r="4" spans="1:12" ht="12.75">
      <c r="A4" s="302"/>
      <c r="B4" s="29"/>
      <c r="C4" s="31" t="s">
        <v>151</v>
      </c>
      <c r="D4" s="304"/>
      <c r="E4" s="32"/>
      <c r="F4" s="32"/>
      <c r="G4" s="32"/>
      <c r="H4" s="32"/>
      <c r="I4" s="32"/>
      <c r="J4" s="32"/>
      <c r="K4" s="32"/>
      <c r="L4" s="30"/>
    </row>
    <row r="5" spans="1:12" ht="12.75">
      <c r="A5" s="28"/>
      <c r="B5" s="29"/>
      <c r="C5" s="31"/>
      <c r="D5" s="33"/>
      <c r="E5" s="33"/>
      <c r="F5" s="33"/>
      <c r="G5" s="33"/>
      <c r="H5" s="33"/>
      <c r="I5" s="33"/>
      <c r="J5" s="33"/>
      <c r="K5" s="33"/>
      <c r="L5" s="30"/>
    </row>
    <row r="6" spans="1:12" ht="12.75">
      <c r="A6" s="28"/>
      <c r="B6" s="29"/>
      <c r="C6" s="34" t="s">
        <v>152</v>
      </c>
      <c r="D6" s="306" t="s">
        <v>191</v>
      </c>
      <c r="E6" s="33"/>
      <c r="F6" s="33"/>
      <c r="G6" s="33"/>
      <c r="H6" s="33"/>
      <c r="I6" s="33"/>
      <c r="J6" s="33"/>
      <c r="K6" s="33"/>
      <c r="L6" s="30"/>
    </row>
    <row r="7" spans="1:12" ht="12.75">
      <c r="A7" s="28"/>
      <c r="B7" s="29"/>
      <c r="C7" s="31"/>
      <c r="D7" s="33"/>
      <c r="E7" s="33"/>
      <c r="F7" s="33"/>
      <c r="G7" s="33"/>
      <c r="H7" s="33"/>
      <c r="I7" s="33"/>
      <c r="J7" s="33"/>
      <c r="K7" s="33"/>
      <c r="L7" s="30"/>
    </row>
    <row r="8" spans="1:12" ht="12.75">
      <c r="A8" s="28"/>
      <c r="B8" s="29"/>
      <c r="C8" s="34" t="s">
        <v>153</v>
      </c>
      <c r="D8" s="543"/>
      <c r="E8" s="543"/>
      <c r="F8" s="543"/>
      <c r="G8" s="543"/>
      <c r="H8" s="543"/>
      <c r="I8" s="543"/>
      <c r="J8" s="543"/>
      <c r="K8" s="543"/>
      <c r="L8" s="30"/>
    </row>
    <row r="9" spans="1:12" ht="12.75">
      <c r="A9" s="28"/>
      <c r="B9" s="29"/>
      <c r="C9" s="34"/>
      <c r="D9" s="32"/>
      <c r="E9" s="32"/>
      <c r="F9" s="32"/>
      <c r="G9" s="32"/>
      <c r="H9" s="32"/>
      <c r="I9" s="32"/>
      <c r="J9" s="32"/>
      <c r="K9" s="32"/>
      <c r="L9" s="30"/>
    </row>
    <row r="10" spans="1:12" ht="12.75">
      <c r="A10" s="28"/>
      <c r="B10" s="29"/>
      <c r="C10" s="34" t="s">
        <v>154</v>
      </c>
      <c r="D10" s="304"/>
      <c r="E10" s="32"/>
      <c r="F10" s="32"/>
      <c r="G10" s="32"/>
      <c r="H10" s="32"/>
      <c r="I10" s="32"/>
      <c r="J10" s="32"/>
      <c r="K10" s="32"/>
      <c r="L10" s="30"/>
    </row>
    <row r="11" spans="1:12" ht="12.75">
      <c r="A11" s="28"/>
      <c r="B11" s="29"/>
      <c r="C11" s="31"/>
      <c r="D11" s="32"/>
      <c r="E11" s="32"/>
      <c r="F11" s="32"/>
      <c r="G11" s="33"/>
      <c r="H11" s="33"/>
      <c r="I11" s="33"/>
      <c r="J11" s="32"/>
      <c r="K11" s="32"/>
      <c r="L11" s="30"/>
    </row>
    <row r="12" spans="1:12" ht="25.5" customHeight="1">
      <c r="A12" s="28"/>
      <c r="B12" s="29"/>
      <c r="C12" s="31" t="s">
        <v>155</v>
      </c>
      <c r="D12" s="543"/>
      <c r="E12" s="543"/>
      <c r="F12" s="543"/>
      <c r="G12" s="543"/>
      <c r="H12" s="543"/>
      <c r="I12" s="543"/>
      <c r="J12" s="543"/>
      <c r="K12" s="543"/>
      <c r="L12" s="30"/>
    </row>
    <row r="13" spans="1:12" ht="12.75">
      <c r="A13" s="28"/>
      <c r="B13" s="29"/>
      <c r="C13" s="31"/>
      <c r="D13" s="32"/>
      <c r="E13" s="33"/>
      <c r="F13" s="32"/>
      <c r="G13" s="32"/>
      <c r="H13" s="32"/>
      <c r="I13" s="32"/>
      <c r="J13" s="32"/>
      <c r="K13" s="32"/>
      <c r="L13" s="30"/>
    </row>
    <row r="14" spans="1:12" ht="12.75">
      <c r="A14" s="28"/>
      <c r="B14" s="29"/>
      <c r="C14" s="31" t="s">
        <v>156</v>
      </c>
      <c r="D14" s="305"/>
      <c r="E14" s="33"/>
      <c r="F14" s="32"/>
      <c r="G14" s="32"/>
      <c r="H14" s="32"/>
      <c r="I14" s="32"/>
      <c r="J14" s="32"/>
      <c r="K14" s="32"/>
      <c r="L14" s="30"/>
    </row>
    <row r="15" spans="1:12" ht="12.75">
      <c r="A15" s="28"/>
      <c r="B15" s="29"/>
      <c r="C15" s="31"/>
      <c r="D15" s="32"/>
      <c r="E15" s="33"/>
      <c r="F15" s="32"/>
      <c r="G15" s="32"/>
      <c r="H15" s="32"/>
      <c r="I15" s="32"/>
      <c r="J15" s="32"/>
      <c r="K15" s="32"/>
      <c r="L15" s="30"/>
    </row>
    <row r="16" spans="1:12" ht="12.75">
      <c r="A16" s="28"/>
      <c r="B16" s="29"/>
      <c r="C16" s="31" t="s">
        <v>157</v>
      </c>
      <c r="D16" s="305"/>
      <c r="E16" s="33"/>
      <c r="F16" s="32"/>
      <c r="G16" s="32"/>
      <c r="H16" s="32"/>
      <c r="I16" s="32"/>
      <c r="J16" s="32"/>
      <c r="K16" s="33"/>
      <c r="L16" s="30"/>
    </row>
    <row r="17" spans="1:12" ht="12.75">
      <c r="A17" s="28"/>
      <c r="B17" s="29"/>
      <c r="C17" s="31"/>
      <c r="D17" s="32"/>
      <c r="E17" s="33"/>
      <c r="F17" s="32"/>
      <c r="G17" s="32"/>
      <c r="H17" s="32"/>
      <c r="I17" s="32"/>
      <c r="J17" s="32"/>
      <c r="K17" s="33"/>
      <c r="L17" s="30"/>
    </row>
    <row r="18" spans="1:12" ht="12.75">
      <c r="A18" s="28"/>
      <c r="B18" s="29"/>
      <c r="C18" s="31" t="s">
        <v>158</v>
      </c>
      <c r="D18" s="377"/>
      <c r="E18" s="33"/>
      <c r="F18" s="32"/>
      <c r="G18" s="32"/>
      <c r="H18" s="32"/>
      <c r="I18" s="32"/>
      <c r="J18" s="32"/>
      <c r="K18" s="33"/>
      <c r="L18" s="30"/>
    </row>
    <row r="19" spans="1:12" ht="12.75">
      <c r="A19" s="28"/>
      <c r="B19" s="29"/>
      <c r="C19" s="31"/>
      <c r="D19" s="32"/>
      <c r="E19" s="33"/>
      <c r="F19" s="33"/>
      <c r="G19" s="33"/>
      <c r="H19" s="33"/>
      <c r="I19" s="33"/>
      <c r="J19" s="32"/>
      <c r="K19" s="33"/>
      <c r="L19" s="30"/>
    </row>
    <row r="20" spans="1:12" ht="25.5">
      <c r="A20" s="28"/>
      <c r="B20" s="29"/>
      <c r="C20" s="34" t="s">
        <v>159</v>
      </c>
      <c r="D20" s="377"/>
      <c r="E20" s="33"/>
      <c r="F20" s="33"/>
      <c r="G20" s="33"/>
      <c r="H20" s="33"/>
      <c r="I20" s="33"/>
      <c r="J20" s="32"/>
      <c r="K20" s="33"/>
      <c r="L20" s="30"/>
    </row>
    <row r="21" spans="1:12" ht="12.75">
      <c r="A21" s="28"/>
      <c r="B21" s="29"/>
      <c r="C21" s="34"/>
      <c r="D21" s="32"/>
      <c r="E21" s="33"/>
      <c r="F21" s="33"/>
      <c r="G21" s="33"/>
      <c r="H21" s="33"/>
      <c r="I21" s="33"/>
      <c r="J21" s="32"/>
      <c r="K21" s="33"/>
      <c r="L21" s="30"/>
    </row>
    <row r="22" spans="1:12" ht="25.5">
      <c r="A22" s="28"/>
      <c r="B22" s="29"/>
      <c r="C22" s="34" t="s">
        <v>160</v>
      </c>
      <c r="D22" s="301"/>
      <c r="E22" s="33"/>
      <c r="F22" s="33"/>
      <c r="G22" s="33"/>
      <c r="H22" s="33"/>
      <c r="I22" s="33"/>
      <c r="J22" s="32"/>
      <c r="K22" s="32"/>
      <c r="L22" s="30"/>
    </row>
    <row r="23" spans="1:12" ht="12.75">
      <c r="A23" s="28"/>
      <c r="B23" s="29"/>
      <c r="C23" s="34"/>
      <c r="D23" s="34"/>
      <c r="E23" s="34"/>
      <c r="F23" s="34"/>
      <c r="G23" s="34"/>
      <c r="H23" s="34"/>
      <c r="I23" s="34"/>
      <c r="J23" s="31"/>
      <c r="K23" s="31"/>
      <c r="L23" s="30"/>
    </row>
    <row r="24" spans="1:12" ht="12.75">
      <c r="A24" s="28"/>
      <c r="B24" s="29"/>
      <c r="C24" s="34" t="s">
        <v>346</v>
      </c>
      <c r="D24" s="304"/>
      <c r="E24" s="34"/>
      <c r="F24" s="34"/>
      <c r="G24" s="34"/>
      <c r="H24" s="34"/>
      <c r="I24" s="34"/>
      <c r="J24" s="31"/>
      <c r="K24" s="31"/>
      <c r="L24" s="30"/>
    </row>
    <row r="25" spans="1:12" ht="12.75">
      <c r="A25" s="28"/>
      <c r="B25" s="29"/>
      <c r="C25" s="34"/>
      <c r="D25" s="34"/>
      <c r="E25" s="34"/>
      <c r="F25" s="34"/>
      <c r="G25" s="34"/>
      <c r="H25" s="34"/>
      <c r="I25" s="34"/>
      <c r="J25" s="31"/>
      <c r="K25" s="31"/>
      <c r="L25" s="30"/>
    </row>
    <row r="26" spans="1:12" ht="12.75">
      <c r="A26" s="28"/>
      <c r="B26" s="29"/>
      <c r="C26" s="35" t="s">
        <v>265</v>
      </c>
      <c r="D26" s="31"/>
      <c r="E26" s="34"/>
      <c r="F26" s="34"/>
      <c r="G26" s="34"/>
      <c r="H26" s="34"/>
      <c r="I26" s="34"/>
      <c r="J26" s="31"/>
      <c r="K26" s="31"/>
      <c r="L26" s="30"/>
    </row>
    <row r="27" spans="1:12" ht="13.5" thickBot="1">
      <c r="A27" s="28"/>
      <c r="B27" s="29"/>
      <c r="C27" s="31"/>
      <c r="D27" s="31"/>
      <c r="E27" s="34"/>
      <c r="F27" s="34"/>
      <c r="G27" s="34"/>
      <c r="H27" s="34"/>
      <c r="I27" s="34"/>
      <c r="J27" s="31"/>
      <c r="K27" s="31"/>
      <c r="L27" s="30"/>
    </row>
    <row r="28" spans="1:12" s="39" customFormat="1" ht="45.75" thickBot="1">
      <c r="A28" s="28"/>
      <c r="B28" s="36"/>
      <c r="C28" s="386" t="s">
        <v>208</v>
      </c>
      <c r="D28" s="387" t="s">
        <v>93</v>
      </c>
      <c r="E28" s="388" t="s">
        <v>219</v>
      </c>
      <c r="F28" s="388" t="s">
        <v>89</v>
      </c>
      <c r="G28" s="388" t="s">
        <v>90</v>
      </c>
      <c r="H28" s="388" t="s">
        <v>91</v>
      </c>
      <c r="I28" s="389" t="s">
        <v>92</v>
      </c>
      <c r="J28" s="390" t="s">
        <v>94</v>
      </c>
      <c r="K28" s="37"/>
      <c r="L28" s="38"/>
    </row>
    <row r="29" spans="1:14" ht="12.75">
      <c r="A29" s="28"/>
      <c r="B29" s="29"/>
      <c r="C29" s="391"/>
      <c r="D29" s="381"/>
      <c r="E29" s="382" t="s">
        <v>191</v>
      </c>
      <c r="F29" s="392"/>
      <c r="G29" s="393"/>
      <c r="H29" s="384"/>
      <c r="I29" s="384"/>
      <c r="J29" s="394"/>
      <c r="K29" s="31"/>
      <c r="L29" s="30"/>
      <c r="N29" s="258">
        <f>G29</f>
        <v>0</v>
      </c>
    </row>
    <row r="30" spans="1:12" ht="12.75">
      <c r="A30" s="28"/>
      <c r="B30" s="29"/>
      <c r="C30" s="362"/>
      <c r="D30" s="363"/>
      <c r="E30" s="364"/>
      <c r="F30" s="365"/>
      <c r="G30" s="366"/>
      <c r="H30" s="367"/>
      <c r="I30" s="367"/>
      <c r="J30" s="368"/>
      <c r="K30" s="31"/>
      <c r="L30" s="30"/>
    </row>
    <row r="31" spans="1:12" ht="13.5" thickBot="1">
      <c r="A31" s="28"/>
      <c r="B31" s="29"/>
      <c r="C31" s="369"/>
      <c r="D31" s="370"/>
      <c r="E31" s="371"/>
      <c r="F31" s="372"/>
      <c r="G31" s="373"/>
      <c r="H31" s="374"/>
      <c r="I31" s="374"/>
      <c r="J31" s="375"/>
      <c r="K31" s="31"/>
      <c r="L31" s="30"/>
    </row>
    <row r="32" spans="1:12" ht="20.25" customHeight="1">
      <c r="A32" s="28"/>
      <c r="B32" s="29"/>
      <c r="C32" s="31"/>
      <c r="D32" s="31"/>
      <c r="E32" s="34"/>
      <c r="F32" s="34"/>
      <c r="G32" s="34"/>
      <c r="H32" s="34"/>
      <c r="I32" s="34"/>
      <c r="J32" s="31"/>
      <c r="K32" s="31"/>
      <c r="L32" s="30"/>
    </row>
    <row r="33" spans="1:12" ht="12.75">
      <c r="A33" s="28"/>
      <c r="B33" s="29"/>
      <c r="C33" s="31"/>
      <c r="D33" s="31"/>
      <c r="E33" s="34"/>
      <c r="F33" s="34"/>
      <c r="G33" s="34"/>
      <c r="H33" s="34"/>
      <c r="I33" s="34"/>
      <c r="J33" s="31"/>
      <c r="K33" s="31"/>
      <c r="L33" s="30"/>
    </row>
    <row r="34" spans="1:12" ht="37.5" customHeight="1">
      <c r="A34" s="28"/>
      <c r="B34" s="29"/>
      <c r="C34" s="35" t="s">
        <v>129</v>
      </c>
      <c r="D34" s="31"/>
      <c r="E34" s="545"/>
      <c r="F34" s="546"/>
      <c r="G34" s="546"/>
      <c r="H34" s="546"/>
      <c r="I34" s="546"/>
      <c r="J34" s="546"/>
      <c r="K34" s="547"/>
      <c r="L34" s="30"/>
    </row>
    <row r="35" spans="1:12" ht="12.75">
      <c r="A35" s="28"/>
      <c r="B35" s="29"/>
      <c r="C35" s="544"/>
      <c r="D35" s="544"/>
      <c r="E35" s="544"/>
      <c r="F35" s="544"/>
      <c r="G35" s="544"/>
      <c r="H35" s="544"/>
      <c r="I35" s="544"/>
      <c r="J35" s="544"/>
      <c r="K35" s="544"/>
      <c r="L35" s="30"/>
    </row>
    <row r="36" spans="1:12" ht="13.5" thickBot="1">
      <c r="A36" s="405"/>
      <c r="B36" s="40"/>
      <c r="C36" s="41"/>
      <c r="D36" s="41"/>
      <c r="E36" s="42"/>
      <c r="F36" s="42"/>
      <c r="G36" s="42"/>
      <c r="H36" s="42"/>
      <c r="I36" s="42"/>
      <c r="J36" s="41"/>
      <c r="K36" s="41"/>
      <c r="L36" s="43"/>
    </row>
  </sheetData>
  <sheetProtection password="EAD6" sheet="1" objects="1" scenarios="1"/>
  <mergeCells count="5">
    <mergeCell ref="C2:K2"/>
    <mergeCell ref="D8:K8"/>
    <mergeCell ref="D12:K12"/>
    <mergeCell ref="C35:K35"/>
    <mergeCell ref="E34:K34"/>
  </mergeCells>
  <dataValidations count="8">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9:E31">
      <formula1>9</formula1>
    </dataValidation>
    <dataValidation type="list" showInputMessage="1" showErrorMessage="1" error="Veuillez sélectionner un statut dans la liste proposée." sqref="D10">
      <formula1>statut</formula1>
    </dataValidation>
    <dataValidation type="decimal" operator="greaterThanOrEqual" allowBlank="1" showInputMessage="1" showErrorMessage="1" error="Veuillez saisir un nombre." sqref="H29:J31">
      <formula1>0</formula1>
    </dataValidation>
    <dataValidation type="list" showInputMessage="1" showErrorMessage="1" error="Veuillez sélectionner un mois dans la liste proposée." sqref="D24">
      <formula1>mois</formula1>
    </dataValidation>
    <dataValidation showInputMessage="1" showErrorMessage="1" error="Veuillez sélectionner une catégorie dans la liste proposée." sqref="F31"/>
    <dataValidation type="list" allowBlank="1" showInputMessage="1" showErrorMessage="1" sqref="F29:F30">
      <formula1>categorie</formula1>
    </dataValidation>
    <dataValidation type="list" allowBlank="1" showInputMessage="1" showErrorMessage="1" sqref="E34:K34">
      <formula1>Convention_collective</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&amp;R&amp;"Arial,Normal"&amp;8&amp;F&amp;A</oddFooter>
  </headerFooter>
  <drawing r:id="rId1"/>
</worksheet>
</file>

<file path=xl/worksheets/sheet7.xml><?xml version="1.0" encoding="utf-8"?>
<worksheet xmlns="http://schemas.openxmlformats.org/spreadsheetml/2006/main" xmlns:r="http://schemas.openxmlformats.org/officeDocument/2006/relationships">
  <sheetPr codeName="Feuil11"/>
  <dimension ref="A1:K15"/>
  <sheetViews>
    <sheetView showGridLines="0" zoomScalePageLayoutView="0" workbookViewId="0" topLeftCell="A1">
      <selection activeCell="A1" sqref="A1"/>
    </sheetView>
  </sheetViews>
  <sheetFormatPr defaultColWidth="10.8515625" defaultRowHeight="15"/>
  <cols>
    <col min="1" max="1" width="2.7109375" style="358" customWidth="1"/>
    <col min="2" max="2" width="13.28125" style="358" customWidth="1"/>
    <col min="3" max="3" width="42.57421875" style="358" customWidth="1"/>
    <col min="4" max="4" width="36.57421875" style="358" customWidth="1"/>
    <col min="5" max="5" width="12.421875" style="358" customWidth="1"/>
    <col min="6" max="6" width="16.57421875" style="358" customWidth="1"/>
    <col min="7" max="9" width="10.7109375" style="358" customWidth="1"/>
    <col min="10" max="10" width="9.421875" style="358" hidden="1" customWidth="1"/>
    <col min="11" max="11" width="2.7109375" style="358" customWidth="1"/>
    <col min="12" max="16384" width="10.8515625" style="358" customWidth="1"/>
  </cols>
  <sheetData>
    <row r="1" spans="1:11" ht="15">
      <c r="A1" s="356"/>
      <c r="B1" s="356"/>
      <c r="C1" s="356"/>
      <c r="D1" s="356"/>
      <c r="E1" s="356"/>
      <c r="F1" s="356"/>
      <c r="G1" s="356"/>
      <c r="H1" s="356"/>
      <c r="I1" s="356"/>
      <c r="J1" s="356"/>
      <c r="K1" s="357"/>
    </row>
    <row r="2" spans="1:11" ht="30.75" customHeight="1">
      <c r="A2" s="356"/>
      <c r="B2" s="548" t="s">
        <v>224</v>
      </c>
      <c r="C2" s="548"/>
      <c r="D2" s="548"/>
      <c r="E2" s="548"/>
      <c r="F2" s="548"/>
      <c r="G2" s="548"/>
      <c r="H2" s="548"/>
      <c r="I2" s="548"/>
      <c r="J2" s="356"/>
      <c r="K2" s="357"/>
    </row>
    <row r="3" spans="1:11" ht="15">
      <c r="A3" s="356"/>
      <c r="B3" s="356"/>
      <c r="C3" s="356"/>
      <c r="D3" s="356"/>
      <c r="E3" s="356"/>
      <c r="F3" s="356"/>
      <c r="G3" s="356"/>
      <c r="H3" s="356"/>
      <c r="I3" s="356"/>
      <c r="J3" s="356"/>
      <c r="K3" s="357"/>
    </row>
    <row r="4" spans="1:11" ht="15">
      <c r="A4" s="356"/>
      <c r="B4" s="359" t="s">
        <v>225</v>
      </c>
      <c r="C4" s="359"/>
      <c r="D4" s="356"/>
      <c r="E4" s="356"/>
      <c r="F4" s="356"/>
      <c r="G4" s="356"/>
      <c r="H4" s="356"/>
      <c r="I4" s="356"/>
      <c r="J4" s="356"/>
      <c r="K4" s="357"/>
    </row>
    <row r="5" spans="1:11" ht="15">
      <c r="A5" s="356"/>
      <c r="B5" s="356"/>
      <c r="C5" s="356"/>
      <c r="D5" s="356"/>
      <c r="E5" s="356"/>
      <c r="F5" s="356"/>
      <c r="G5" s="356"/>
      <c r="H5" s="356"/>
      <c r="I5" s="356"/>
      <c r="J5" s="356"/>
      <c r="K5" s="357"/>
    </row>
    <row r="6" spans="1:11" ht="15.75" thickBot="1">
      <c r="A6" s="356"/>
      <c r="B6" s="356"/>
      <c r="C6" s="356"/>
      <c r="D6" s="356"/>
      <c r="E6" s="356"/>
      <c r="F6" s="356"/>
      <c r="G6" s="356"/>
      <c r="H6" s="356"/>
      <c r="I6" s="356"/>
      <c r="J6" s="356"/>
      <c r="K6" s="357"/>
    </row>
    <row r="7" spans="1:11" ht="45.75" thickBot="1">
      <c r="A7" s="356"/>
      <c r="B7" s="386" t="s">
        <v>244</v>
      </c>
      <c r="C7" s="387" t="s">
        <v>220</v>
      </c>
      <c r="D7" s="387" t="s">
        <v>226</v>
      </c>
      <c r="E7" s="388" t="s">
        <v>222</v>
      </c>
      <c r="F7" s="388" t="s">
        <v>89</v>
      </c>
      <c r="G7" s="388" t="s">
        <v>91</v>
      </c>
      <c r="H7" s="389" t="s">
        <v>92</v>
      </c>
      <c r="I7" s="390" t="s">
        <v>94</v>
      </c>
      <c r="J7" s="356"/>
      <c r="K7" s="357"/>
    </row>
    <row r="8" spans="1:11" ht="15">
      <c r="A8" s="356"/>
      <c r="B8" s="380"/>
      <c r="C8" s="381"/>
      <c r="D8" s="381"/>
      <c r="E8" s="382" t="s">
        <v>191</v>
      </c>
      <c r="F8" s="383"/>
      <c r="G8" s="384"/>
      <c r="H8" s="384"/>
      <c r="I8" s="385"/>
      <c r="J8" s="356"/>
      <c r="K8" s="357"/>
    </row>
    <row r="9" spans="1:11" ht="15.75" thickBot="1">
      <c r="A9" s="356"/>
      <c r="B9" s="369"/>
      <c r="C9" s="370"/>
      <c r="D9" s="370"/>
      <c r="E9" s="374"/>
      <c r="F9" s="371"/>
      <c r="G9" s="372"/>
      <c r="H9" s="373"/>
      <c r="I9" s="376"/>
      <c r="J9" s="356"/>
      <c r="K9" s="357"/>
    </row>
    <row r="10" spans="1:11" ht="15">
      <c r="A10" s="356"/>
      <c r="B10" s="356"/>
      <c r="C10" s="356"/>
      <c r="D10" s="356"/>
      <c r="E10" s="356"/>
      <c r="F10" s="356"/>
      <c r="G10" s="356"/>
      <c r="H10" s="356"/>
      <c r="I10" s="356"/>
      <c r="J10" s="356"/>
      <c r="K10" s="357"/>
    </row>
    <row r="11" spans="1:11" ht="15">
      <c r="A11" s="356"/>
      <c r="B11" s="356"/>
      <c r="C11" s="356"/>
      <c r="D11" s="356"/>
      <c r="E11" s="356"/>
      <c r="F11" s="356"/>
      <c r="G11" s="356"/>
      <c r="H11" s="356"/>
      <c r="I11" s="356"/>
      <c r="J11" s="356"/>
      <c r="K11" s="357"/>
    </row>
    <row r="12" spans="1:11" ht="15">
      <c r="A12" s="356"/>
      <c r="B12" s="429" t="s">
        <v>245</v>
      </c>
      <c r="C12" s="429"/>
      <c r="D12" s="429"/>
      <c r="E12" s="429"/>
      <c r="F12" s="429"/>
      <c r="G12" s="429"/>
      <c r="H12" s="429"/>
      <c r="I12" s="429"/>
      <c r="J12" s="356"/>
      <c r="K12" s="357"/>
    </row>
    <row r="13" spans="1:11" ht="15" customHeight="1">
      <c r="A13" s="356"/>
      <c r="B13" s="549" t="s">
        <v>246</v>
      </c>
      <c r="C13" s="549"/>
      <c r="D13" s="549"/>
      <c r="E13" s="549"/>
      <c r="F13" s="549"/>
      <c r="G13" s="549"/>
      <c r="H13" s="549"/>
      <c r="I13" s="549"/>
      <c r="J13" s="356"/>
      <c r="K13" s="357"/>
    </row>
    <row r="14" spans="1:11" ht="15" customHeight="1">
      <c r="A14" s="356"/>
      <c r="B14" s="431" t="s">
        <v>266</v>
      </c>
      <c r="C14" s="430"/>
      <c r="D14" s="430"/>
      <c r="E14" s="430"/>
      <c r="F14" s="430"/>
      <c r="G14" s="430"/>
      <c r="H14" s="430"/>
      <c r="I14" s="430"/>
      <c r="J14" s="356"/>
      <c r="K14" s="357"/>
    </row>
    <row r="15" spans="1:11" ht="15.75" thickBot="1">
      <c r="A15" s="360"/>
      <c r="B15" s="360"/>
      <c r="C15" s="360"/>
      <c r="D15" s="360"/>
      <c r="E15" s="360"/>
      <c r="F15" s="360"/>
      <c r="G15" s="360"/>
      <c r="H15" s="360"/>
      <c r="I15" s="360"/>
      <c r="J15" s="360"/>
      <c r="K15" s="361"/>
    </row>
  </sheetData>
  <sheetProtection password="EAD6" sheet="1" objects="1" scenarios="1"/>
  <mergeCells count="2">
    <mergeCell ref="B2:I2"/>
    <mergeCell ref="B13:I13"/>
  </mergeCells>
  <dataValidations count="5">
    <dataValidation type="list" operator="equal" allowBlank="1" showInputMessage="1" showErrorMessage="1" error="Veuillez saisir un n° finess de 9 caractères (sans espace, tiret, ...)" sqref="F8">
      <formula1>categorie_Id_CRP_SF</formula1>
    </dataValidation>
    <dataValidation showInputMessage="1" showErrorMessage="1" error="Veuillez sélectionner une catégorie dans la liste proposée." sqref="G8:G9"/>
    <dataValidation type="textLength" operator="equal" allowBlank="1" showInputMessage="1" showErrorMessage="1" error="Veuillez saisir un n° finess de 9 caractères (sans espace, tiret, ...)" sqref="F9 E8">
      <formula1>9</formula1>
    </dataValidation>
    <dataValidation type="decimal" operator="greaterThanOrEqual" allowBlank="1" showInputMessage="1" showErrorMessage="1" error="Veuillez saisir un nombre." sqref="I8:I9 E9">
      <formula1>0</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Feuil3"/>
  <dimension ref="A1:E16"/>
  <sheetViews>
    <sheetView zoomScalePageLayoutView="0" workbookViewId="0" topLeftCell="A1">
      <selection activeCell="A1" sqref="A1"/>
    </sheetView>
  </sheetViews>
  <sheetFormatPr defaultColWidth="11.421875" defaultRowHeight="15"/>
  <cols>
    <col min="1" max="1" width="61.8515625" style="1" bestFit="1" customWidth="1"/>
    <col min="2" max="2" width="20.28125" style="1" bestFit="1" customWidth="1"/>
    <col min="3" max="3" width="17.421875" style="15" customWidth="1"/>
    <col min="4" max="16384" width="11.421875" style="1" customWidth="1"/>
  </cols>
  <sheetData>
    <row r="1" ht="12.75">
      <c r="A1" s="2" t="s">
        <v>126</v>
      </c>
    </row>
    <row r="2" ht="13.5" thickBot="1">
      <c r="B2" s="2"/>
    </row>
    <row r="3" spans="1:3" ht="12.75">
      <c r="A3" s="3" t="s">
        <v>105</v>
      </c>
      <c r="B3" s="4" t="s">
        <v>106</v>
      </c>
      <c r="C3" s="5" t="s">
        <v>107</v>
      </c>
    </row>
    <row r="4" spans="1:3" ht="12.75">
      <c r="A4" s="6" t="s">
        <v>103</v>
      </c>
      <c r="B4" s="17"/>
      <c r="C4" s="7"/>
    </row>
    <row r="5" spans="1:3" ht="12.75">
      <c r="A5" s="8" t="s">
        <v>267</v>
      </c>
      <c r="B5" s="17" t="s">
        <v>88</v>
      </c>
      <c r="C5" s="7" t="s">
        <v>102</v>
      </c>
    </row>
    <row r="6" spans="1:3" ht="12.75">
      <c r="A6" s="8" t="s">
        <v>268</v>
      </c>
      <c r="B6" s="17" t="s">
        <v>99</v>
      </c>
      <c r="C6" s="7" t="s">
        <v>102</v>
      </c>
    </row>
    <row r="7" spans="1:3" ht="12.75">
      <c r="A7" s="8" t="s">
        <v>269</v>
      </c>
      <c r="B7" s="17" t="s">
        <v>100</v>
      </c>
      <c r="C7" s="7" t="s">
        <v>102</v>
      </c>
    </row>
    <row r="8" spans="1:3" ht="12.75">
      <c r="A8" s="8" t="s">
        <v>270</v>
      </c>
      <c r="B8" s="17" t="s">
        <v>101</v>
      </c>
      <c r="C8" s="7" t="s">
        <v>102</v>
      </c>
    </row>
    <row r="9" spans="1:3" ht="12.75">
      <c r="A9" s="8"/>
      <c r="B9" s="17"/>
      <c r="C9" s="7"/>
    </row>
    <row r="10" spans="1:3" ht="12.75">
      <c r="A10" s="9" t="s">
        <v>116</v>
      </c>
      <c r="B10" s="18" t="s">
        <v>117</v>
      </c>
      <c r="C10" s="10" t="s">
        <v>102</v>
      </c>
    </row>
    <row r="11" spans="1:3" ht="12.75">
      <c r="A11" s="11"/>
      <c r="B11" s="19"/>
      <c r="C11" s="12"/>
    </row>
    <row r="12" spans="1:3" ht="12.75">
      <c r="A12" s="9" t="s">
        <v>347</v>
      </c>
      <c r="B12" s="18" t="s">
        <v>118</v>
      </c>
      <c r="C12" s="10" t="s">
        <v>102</v>
      </c>
    </row>
    <row r="13" spans="1:3" ht="12.75">
      <c r="A13" s="11"/>
      <c r="B13" s="19"/>
      <c r="C13" s="12"/>
    </row>
    <row r="14" spans="1:3" ht="25.5">
      <c r="A14" s="22" t="s">
        <v>128</v>
      </c>
      <c r="B14" s="18" t="s">
        <v>108</v>
      </c>
      <c r="C14" s="10" t="s">
        <v>104</v>
      </c>
    </row>
    <row r="15" spans="1:5" ht="13.5" thickBot="1">
      <c r="A15" s="13"/>
      <c r="B15" s="20"/>
      <c r="C15" s="14"/>
      <c r="E15" s="21"/>
    </row>
    <row r="16" ht="12.75">
      <c r="B16" s="16"/>
    </row>
  </sheetData>
  <sheetProtection/>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xl/worksheets/sheet9.xml><?xml version="1.0" encoding="utf-8"?>
<worksheet xmlns="http://schemas.openxmlformats.org/spreadsheetml/2006/main" xmlns:r="http://schemas.openxmlformats.org/officeDocument/2006/relationships">
  <sheetPr codeName="Feuil4"/>
  <dimension ref="A1:J167"/>
  <sheetViews>
    <sheetView showGridLines="0" zoomScalePageLayoutView="0" workbookViewId="0" topLeftCell="A1">
      <selection activeCell="A1" sqref="A1"/>
    </sheetView>
  </sheetViews>
  <sheetFormatPr defaultColWidth="11.421875" defaultRowHeight="15"/>
  <cols>
    <col min="1" max="1" width="2.7109375" style="50" customWidth="1"/>
    <col min="2" max="2" width="6.28125" style="192" customWidth="1"/>
    <col min="3" max="3" width="75.140625" style="193" customWidth="1"/>
    <col min="4" max="8" width="15.7109375" style="194" customWidth="1"/>
    <col min="9" max="9" width="2.7109375" style="50" customWidth="1"/>
    <col min="10" max="233" width="11.421875" style="50" customWidth="1"/>
    <col min="234" max="234" width="12.57421875" style="50" customWidth="1"/>
    <col min="235" max="235" width="1.1484375" style="50" customWidth="1"/>
    <col min="236" max="236" width="95.421875" style="50" customWidth="1"/>
    <col min="237" max="243" width="12.57421875" style="50" customWidth="1"/>
    <col min="244" max="16384" width="11.421875" style="50" customWidth="1"/>
  </cols>
  <sheetData>
    <row r="1" spans="1:9" ht="12.75">
      <c r="A1" s="45"/>
      <c r="B1" s="46"/>
      <c r="C1" s="47"/>
      <c r="D1" s="48"/>
      <c r="E1" s="48"/>
      <c r="F1" s="48"/>
      <c r="G1" s="48"/>
      <c r="H1" s="48"/>
      <c r="I1" s="49"/>
    </row>
    <row r="2" spans="1:9" ht="25.5" customHeight="1">
      <c r="A2" s="51"/>
      <c r="B2" s="550" t="s">
        <v>161</v>
      </c>
      <c r="C2" s="550"/>
      <c r="D2" s="551"/>
      <c r="E2" s="551"/>
      <c r="F2" s="551"/>
      <c r="G2" s="52"/>
      <c r="H2" s="52"/>
      <c r="I2" s="53"/>
    </row>
    <row r="3" spans="1:9" ht="25.5" customHeight="1">
      <c r="A3" s="51"/>
      <c r="B3" s="550" t="s">
        <v>162</v>
      </c>
      <c r="C3" s="550"/>
      <c r="D3" s="551"/>
      <c r="E3" s="551"/>
      <c r="F3" s="551"/>
      <c r="G3" s="52"/>
      <c r="H3" s="52"/>
      <c r="I3" s="53"/>
    </row>
    <row r="4" spans="1:9" ht="12.75">
      <c r="A4" s="51"/>
      <c r="B4" s="52"/>
      <c r="C4" s="52"/>
      <c r="D4" s="52"/>
      <c r="E4" s="52"/>
      <c r="F4" s="52"/>
      <c r="G4" s="52"/>
      <c r="H4" s="52"/>
      <c r="I4" s="53"/>
    </row>
    <row r="5" spans="1:9" s="56" customFormat="1" ht="38.25" customHeight="1">
      <c r="A5" s="54"/>
      <c r="B5" s="553" t="s">
        <v>237</v>
      </c>
      <c r="C5" s="553"/>
      <c r="D5" s="553"/>
      <c r="E5" s="553"/>
      <c r="F5" s="553"/>
      <c r="G5" s="553"/>
      <c r="H5" s="553"/>
      <c r="I5" s="55"/>
    </row>
    <row r="6" spans="1:10" s="56" customFormat="1" ht="12.75">
      <c r="A6" s="51"/>
      <c r="B6" s="52"/>
      <c r="C6" s="52"/>
      <c r="D6" s="52"/>
      <c r="E6" s="52"/>
      <c r="F6" s="52"/>
      <c r="G6" s="52"/>
      <c r="H6" s="52"/>
      <c r="I6" s="53"/>
      <c r="J6" s="50"/>
    </row>
    <row r="7" spans="1:10" ht="12.75">
      <c r="A7" s="51"/>
      <c r="B7" s="57"/>
      <c r="C7" s="58" t="s">
        <v>192</v>
      </c>
      <c r="D7" s="552" t="s">
        <v>143</v>
      </c>
      <c r="E7" s="552"/>
      <c r="F7" s="552"/>
      <c r="G7" s="552"/>
      <c r="H7" s="552"/>
      <c r="I7" s="59"/>
      <c r="J7" s="60"/>
    </row>
    <row r="8" spans="1:10" s="65" customFormat="1" ht="38.25">
      <c r="A8" s="61"/>
      <c r="B8" s="62"/>
      <c r="C8" s="66" t="s">
        <v>163</v>
      </c>
      <c r="D8" s="63" t="s">
        <v>348</v>
      </c>
      <c r="E8" s="63" t="str">
        <f>"Réalisations 
de janvier N
à "&amp;'Page de garde'!$D$24&amp;" N"</f>
        <v>Réalisations 
de janvier N
à  N</v>
      </c>
      <c r="F8" s="63" t="s">
        <v>209</v>
      </c>
      <c r="G8" s="63" t="s">
        <v>349</v>
      </c>
      <c r="H8" s="63" t="s">
        <v>137</v>
      </c>
      <c r="I8" s="107"/>
      <c r="J8" s="64"/>
    </row>
    <row r="9" spans="1:10" s="74" customFormat="1" ht="12.75">
      <c r="A9" s="67"/>
      <c r="B9" s="68" t="s">
        <v>0</v>
      </c>
      <c r="C9" s="69"/>
      <c r="D9" s="70" t="s">
        <v>138</v>
      </c>
      <c r="E9" s="70" t="s">
        <v>139</v>
      </c>
      <c r="F9" s="70" t="s">
        <v>140</v>
      </c>
      <c r="G9" s="71" t="s">
        <v>141</v>
      </c>
      <c r="H9" s="70" t="s">
        <v>142</v>
      </c>
      <c r="I9" s="72"/>
      <c r="J9" s="73"/>
    </row>
    <row r="10" spans="1:9" s="80" customFormat="1" ht="12.75">
      <c r="A10" s="75"/>
      <c r="B10" s="76">
        <v>60</v>
      </c>
      <c r="C10" s="77" t="s">
        <v>84</v>
      </c>
      <c r="D10" s="303"/>
      <c r="E10" s="303"/>
      <c r="F10" s="303"/>
      <c r="G10" s="78">
        <f>E10+F10</f>
        <v>0</v>
      </c>
      <c r="H10" s="432">
        <f>IF(D10=0,"",G10/D10)</f>
      </c>
      <c r="I10" s="79"/>
    </row>
    <row r="11" spans="1:9" s="80" customFormat="1" ht="12.75">
      <c r="A11" s="75"/>
      <c r="B11" s="76">
        <v>709</v>
      </c>
      <c r="C11" s="77" t="s">
        <v>2</v>
      </c>
      <c r="D11" s="303"/>
      <c r="E11" s="303"/>
      <c r="F11" s="303"/>
      <c r="G11" s="78">
        <f>E11+F11</f>
        <v>0</v>
      </c>
      <c r="H11" s="432">
        <f>IF(D11=0,"",G11/D11)</f>
      </c>
      <c r="I11" s="79"/>
    </row>
    <row r="12" spans="1:9" s="80" customFormat="1" ht="12.75">
      <c r="A12" s="75"/>
      <c r="B12" s="76">
        <v>713</v>
      </c>
      <c r="C12" s="77" t="s">
        <v>3</v>
      </c>
      <c r="D12" s="303"/>
      <c r="E12" s="303"/>
      <c r="F12" s="303"/>
      <c r="G12" s="78">
        <f>E12+F12</f>
        <v>0</v>
      </c>
      <c r="H12" s="432">
        <f>IF(D12=0,"",G12/D12)</f>
      </c>
      <c r="I12" s="79"/>
    </row>
    <row r="13" spans="1:9" s="80" customFormat="1" ht="12.75">
      <c r="A13" s="75"/>
      <c r="B13" s="76"/>
      <c r="C13" s="81"/>
      <c r="D13" s="82"/>
      <c r="E13" s="82"/>
      <c r="F13" s="82"/>
      <c r="G13" s="82"/>
      <c r="H13" s="437"/>
      <c r="I13" s="79"/>
    </row>
    <row r="14" spans="1:9" s="80" customFormat="1" ht="12.75">
      <c r="A14" s="75"/>
      <c r="B14" s="68" t="s">
        <v>4</v>
      </c>
      <c r="C14" s="81"/>
      <c r="D14" s="82"/>
      <c r="E14" s="82"/>
      <c r="F14" s="82"/>
      <c r="G14" s="82"/>
      <c r="H14" s="437"/>
      <c r="I14" s="79"/>
    </row>
    <row r="15" spans="1:9" s="60" customFormat="1" ht="12.75">
      <c r="A15" s="83"/>
      <c r="B15" s="76">
        <v>6111</v>
      </c>
      <c r="C15" s="77" t="s">
        <v>234</v>
      </c>
      <c r="D15" s="303"/>
      <c r="E15" s="303"/>
      <c r="F15" s="303"/>
      <c r="G15" s="78">
        <f>E15+F15</f>
        <v>0</v>
      </c>
      <c r="H15" s="432">
        <f>IF(D15=0,"",G15/D15)</f>
      </c>
      <c r="I15" s="84"/>
    </row>
    <row r="16" spans="1:9" s="60" customFormat="1" ht="12.75">
      <c r="A16" s="83"/>
      <c r="B16" s="76">
        <v>6112</v>
      </c>
      <c r="C16" s="77" t="s">
        <v>235</v>
      </c>
      <c r="D16" s="303"/>
      <c r="E16" s="303"/>
      <c r="F16" s="303"/>
      <c r="G16" s="78">
        <f>E16+F16</f>
        <v>0</v>
      </c>
      <c r="H16" s="432">
        <f>IF(D16=0,"",G16/D16)</f>
      </c>
      <c r="I16" s="84"/>
    </row>
    <row r="17" spans="1:9" s="60" customFormat="1" ht="12.75">
      <c r="A17" s="83"/>
      <c r="B17" s="76">
        <v>6118</v>
      </c>
      <c r="C17" s="77" t="s">
        <v>236</v>
      </c>
      <c r="D17" s="303"/>
      <c r="E17" s="303"/>
      <c r="F17" s="303"/>
      <c r="G17" s="78">
        <f>E17+F17</f>
        <v>0</v>
      </c>
      <c r="H17" s="432">
        <f>IF(D17=0,"",G17/D17)</f>
      </c>
      <c r="I17" s="84"/>
    </row>
    <row r="18" spans="1:9" s="80" customFormat="1" ht="12.75">
      <c r="A18" s="75"/>
      <c r="B18" s="85" t="s">
        <v>1</v>
      </c>
      <c r="C18" s="81" t="s">
        <v>1</v>
      </c>
      <c r="D18" s="82"/>
      <c r="E18" s="82"/>
      <c r="F18" s="82"/>
      <c r="G18" s="82"/>
      <c r="H18" s="437"/>
      <c r="I18" s="79"/>
    </row>
    <row r="19" spans="1:9" s="91" customFormat="1" ht="12.75">
      <c r="A19" s="86"/>
      <c r="B19" s="87" t="s">
        <v>8</v>
      </c>
      <c r="C19" s="88"/>
      <c r="D19" s="89"/>
      <c r="E19" s="89"/>
      <c r="F19" s="89"/>
      <c r="G19" s="89"/>
      <c r="H19" s="439"/>
      <c r="I19" s="90"/>
    </row>
    <row r="20" spans="1:9" s="91" customFormat="1" ht="12.75">
      <c r="A20" s="86"/>
      <c r="B20" s="92">
        <v>624</v>
      </c>
      <c r="C20" s="93" t="s">
        <v>85</v>
      </c>
      <c r="D20" s="303"/>
      <c r="E20" s="303"/>
      <c r="F20" s="303"/>
      <c r="G20" s="94">
        <f aca="true" t="shared" si="0" ref="G20:G27">E20+F20</f>
        <v>0</v>
      </c>
      <c r="H20" s="433">
        <f aca="true" t="shared" si="1" ref="H20:H27">IF(D20=0,"",G20/D20)</f>
      </c>
      <c r="I20" s="90"/>
    </row>
    <row r="21" spans="1:9" s="91" customFormat="1" ht="12.75">
      <c r="A21" s="86"/>
      <c r="B21" s="92">
        <v>625</v>
      </c>
      <c r="C21" s="93" t="s">
        <v>9</v>
      </c>
      <c r="D21" s="303"/>
      <c r="E21" s="303"/>
      <c r="F21" s="303"/>
      <c r="G21" s="94">
        <f t="shared" si="0"/>
        <v>0</v>
      </c>
      <c r="H21" s="433">
        <f t="shared" si="1"/>
      </c>
      <c r="I21" s="90"/>
    </row>
    <row r="22" spans="1:9" s="91" customFormat="1" ht="12.75">
      <c r="A22" s="86"/>
      <c r="B22" s="92">
        <v>626</v>
      </c>
      <c r="C22" s="93" t="s">
        <v>10</v>
      </c>
      <c r="D22" s="303"/>
      <c r="E22" s="303"/>
      <c r="F22" s="303"/>
      <c r="G22" s="94">
        <f t="shared" si="0"/>
        <v>0</v>
      </c>
      <c r="H22" s="433">
        <f t="shared" si="1"/>
      </c>
      <c r="I22" s="90"/>
    </row>
    <row r="23" spans="1:9" s="91" customFormat="1" ht="12.75">
      <c r="A23" s="86"/>
      <c r="B23" s="92">
        <v>628</v>
      </c>
      <c r="C23" s="93" t="s">
        <v>28</v>
      </c>
      <c r="D23" s="303"/>
      <c r="E23" s="303"/>
      <c r="F23" s="303"/>
      <c r="G23" s="94">
        <f t="shared" si="0"/>
        <v>0</v>
      </c>
      <c r="H23" s="433">
        <f t="shared" si="1"/>
      </c>
      <c r="I23" s="90"/>
    </row>
    <row r="24" spans="1:9" s="468" customFormat="1" ht="12.75">
      <c r="A24" s="466"/>
      <c r="B24" s="100">
        <v>6281</v>
      </c>
      <c r="C24" s="95" t="s">
        <v>97</v>
      </c>
      <c r="D24" s="407"/>
      <c r="E24" s="407"/>
      <c r="F24" s="407"/>
      <c r="G24" s="246">
        <f t="shared" si="0"/>
        <v>0</v>
      </c>
      <c r="H24" s="434">
        <f t="shared" si="1"/>
      </c>
      <c r="I24" s="467"/>
    </row>
    <row r="25" spans="1:9" s="468" customFormat="1" ht="12.75">
      <c r="A25" s="466"/>
      <c r="B25" s="100">
        <v>6282</v>
      </c>
      <c r="C25" s="95" t="s">
        <v>98</v>
      </c>
      <c r="D25" s="407"/>
      <c r="E25" s="407"/>
      <c r="F25" s="407"/>
      <c r="G25" s="246">
        <f t="shared" si="0"/>
        <v>0</v>
      </c>
      <c r="H25" s="434">
        <f t="shared" si="1"/>
      </c>
      <c r="I25" s="467"/>
    </row>
    <row r="26" spans="1:9" s="468" customFormat="1" ht="12.75">
      <c r="A26" s="466"/>
      <c r="B26" s="100">
        <v>6283</v>
      </c>
      <c r="C26" s="95" t="s">
        <v>95</v>
      </c>
      <c r="D26" s="407"/>
      <c r="E26" s="407"/>
      <c r="F26" s="407"/>
      <c r="G26" s="246">
        <f t="shared" si="0"/>
        <v>0</v>
      </c>
      <c r="H26" s="434">
        <f t="shared" si="1"/>
      </c>
      <c r="I26" s="467"/>
    </row>
    <row r="27" spans="1:9" s="468" customFormat="1" ht="12.75">
      <c r="A27" s="466"/>
      <c r="B27" s="100">
        <v>6284</v>
      </c>
      <c r="C27" s="95" t="s">
        <v>96</v>
      </c>
      <c r="D27" s="407"/>
      <c r="E27" s="407"/>
      <c r="F27" s="407"/>
      <c r="G27" s="246">
        <f t="shared" si="0"/>
        <v>0</v>
      </c>
      <c r="H27" s="434">
        <f t="shared" si="1"/>
      </c>
      <c r="I27" s="467"/>
    </row>
    <row r="28" spans="1:9" s="56" customFormat="1" ht="13.5" thickBot="1">
      <c r="A28" s="54"/>
      <c r="B28" s="96"/>
      <c r="C28" s="97"/>
      <c r="D28" s="98"/>
      <c r="E28" s="98"/>
      <c r="F28" s="98"/>
      <c r="G28" s="98"/>
      <c r="H28" s="450"/>
      <c r="I28" s="99"/>
    </row>
    <row r="29" spans="1:9" s="91" customFormat="1" ht="14.25" thickBot="1" thickTop="1">
      <c r="A29" s="86"/>
      <c r="B29" s="100"/>
      <c r="C29" s="409" t="s">
        <v>11</v>
      </c>
      <c r="D29" s="338">
        <f>SUM(D10:D12,D15:D17,D20:D23)</f>
        <v>0</v>
      </c>
      <c r="E29" s="338">
        <f>SUM(E10:E12,E15:E17,E20:E23)</f>
        <v>0</v>
      </c>
      <c r="F29" s="338">
        <f>SUM(F10:F12,F15:F17,F20:F23)</f>
        <v>0</v>
      </c>
      <c r="G29" s="338">
        <f>E29+F29</f>
        <v>0</v>
      </c>
      <c r="H29" s="451">
        <f>IF(D29=0,"",G29/D29)</f>
      </c>
      <c r="I29" s="90"/>
    </row>
    <row r="30" spans="1:9" s="91" customFormat="1" ht="13.5" thickTop="1">
      <c r="A30" s="86"/>
      <c r="B30" s="100"/>
      <c r="C30" s="101"/>
      <c r="D30" s="102"/>
      <c r="E30" s="102"/>
      <c r="F30" s="102"/>
      <c r="G30" s="102"/>
      <c r="H30" s="103"/>
      <c r="I30" s="90"/>
    </row>
    <row r="31" spans="1:9" s="91" customFormat="1" ht="12.75">
      <c r="A31" s="86"/>
      <c r="B31" s="100"/>
      <c r="C31" s="101"/>
      <c r="D31" s="552" t="s">
        <v>143</v>
      </c>
      <c r="E31" s="552"/>
      <c r="F31" s="552"/>
      <c r="G31" s="552"/>
      <c r="H31" s="552"/>
      <c r="I31" s="104"/>
    </row>
    <row r="32" spans="1:9" s="64" customFormat="1" ht="38.25">
      <c r="A32" s="105"/>
      <c r="B32" s="106"/>
      <c r="C32" s="109" t="s">
        <v>247</v>
      </c>
      <c r="D32" s="63" t="s">
        <v>348</v>
      </c>
      <c r="E32" s="63" t="s">
        <v>350</v>
      </c>
      <c r="F32" s="63" t="s">
        <v>209</v>
      </c>
      <c r="G32" s="63" t="s">
        <v>349</v>
      </c>
      <c r="H32" s="63" t="s">
        <v>137</v>
      </c>
      <c r="I32" s="107"/>
    </row>
    <row r="33" spans="1:9" s="56" customFormat="1" ht="12.75">
      <c r="A33" s="54"/>
      <c r="B33" s="108"/>
      <c r="C33" s="109"/>
      <c r="D33" s="70" t="s">
        <v>138</v>
      </c>
      <c r="E33" s="70" t="s">
        <v>139</v>
      </c>
      <c r="F33" s="70" t="s">
        <v>140</v>
      </c>
      <c r="G33" s="71" t="s">
        <v>141</v>
      </c>
      <c r="H33" s="70" t="s">
        <v>142</v>
      </c>
      <c r="I33" s="55"/>
    </row>
    <row r="34" spans="1:9" s="56" customFormat="1" ht="12.75">
      <c r="A34" s="54"/>
      <c r="B34" s="108">
        <v>621</v>
      </c>
      <c r="C34" s="110" t="s">
        <v>12</v>
      </c>
      <c r="D34" s="303"/>
      <c r="E34" s="303"/>
      <c r="F34" s="303"/>
      <c r="G34" s="111">
        <f aca="true" t="shared" si="2" ref="G34:G44">E34+F34</f>
        <v>0</v>
      </c>
      <c r="H34" s="435">
        <f aca="true" t="shared" si="3" ref="H34:H44">IF(D34=0,"",G34/D34)</f>
      </c>
      <c r="I34" s="99"/>
    </row>
    <row r="35" spans="1:9" s="56" customFormat="1" ht="12.75">
      <c r="A35" s="54"/>
      <c r="B35" s="108">
        <v>622</v>
      </c>
      <c r="C35" s="110" t="s">
        <v>13</v>
      </c>
      <c r="D35" s="303"/>
      <c r="E35" s="303"/>
      <c r="F35" s="303"/>
      <c r="G35" s="111">
        <f t="shared" si="2"/>
        <v>0</v>
      </c>
      <c r="H35" s="435">
        <f t="shared" si="3"/>
      </c>
      <c r="I35" s="99"/>
    </row>
    <row r="36" spans="1:9" s="56" customFormat="1" ht="12.75">
      <c r="A36" s="54"/>
      <c r="B36" s="108">
        <v>631</v>
      </c>
      <c r="C36" s="110" t="s">
        <v>14</v>
      </c>
      <c r="D36" s="303"/>
      <c r="E36" s="303"/>
      <c r="F36" s="303"/>
      <c r="G36" s="111">
        <f t="shared" si="2"/>
        <v>0</v>
      </c>
      <c r="H36" s="435">
        <f t="shared" si="3"/>
      </c>
      <c r="I36" s="99"/>
    </row>
    <row r="37" spans="1:9" s="56" customFormat="1" ht="12.75">
      <c r="A37" s="54"/>
      <c r="B37" s="108">
        <v>633</v>
      </c>
      <c r="C37" s="110" t="s">
        <v>15</v>
      </c>
      <c r="D37" s="303"/>
      <c r="E37" s="303"/>
      <c r="F37" s="303"/>
      <c r="G37" s="111">
        <f t="shared" si="2"/>
        <v>0</v>
      </c>
      <c r="H37" s="435">
        <f t="shared" si="3"/>
      </c>
      <c r="I37" s="99"/>
    </row>
    <row r="38" spans="1:9" s="56" customFormat="1" ht="12.75">
      <c r="A38" s="54"/>
      <c r="B38" s="108">
        <v>641</v>
      </c>
      <c r="C38" s="110" t="s">
        <v>16</v>
      </c>
      <c r="D38" s="303"/>
      <c r="E38" s="303"/>
      <c r="F38" s="303"/>
      <c r="G38" s="111">
        <f t="shared" si="2"/>
        <v>0</v>
      </c>
      <c r="H38" s="435">
        <f t="shared" si="3"/>
      </c>
      <c r="I38" s="99"/>
    </row>
    <row r="39" spans="1:9" s="56" customFormat="1" ht="12.75">
      <c r="A39" s="54"/>
      <c r="B39" s="108">
        <v>642</v>
      </c>
      <c r="C39" s="110" t="s">
        <v>17</v>
      </c>
      <c r="D39" s="303"/>
      <c r="E39" s="303"/>
      <c r="F39" s="303"/>
      <c r="G39" s="111">
        <f t="shared" si="2"/>
        <v>0</v>
      </c>
      <c r="H39" s="435">
        <f t="shared" si="3"/>
      </c>
      <c r="I39" s="99"/>
    </row>
    <row r="40" spans="1:9" s="56" customFormat="1" ht="12.75">
      <c r="A40" s="54"/>
      <c r="B40" s="108">
        <v>643</v>
      </c>
      <c r="C40" s="110" t="s">
        <v>18</v>
      </c>
      <c r="D40" s="303"/>
      <c r="E40" s="303"/>
      <c r="F40" s="303"/>
      <c r="G40" s="111">
        <f t="shared" si="2"/>
        <v>0</v>
      </c>
      <c r="H40" s="435">
        <f t="shared" si="3"/>
      </c>
      <c r="I40" s="99"/>
    </row>
    <row r="41" spans="1:9" s="116" customFormat="1" ht="12.75">
      <c r="A41" s="112"/>
      <c r="B41" s="113">
        <v>645</v>
      </c>
      <c r="C41" s="110" t="s">
        <v>19</v>
      </c>
      <c r="D41" s="303"/>
      <c r="E41" s="303"/>
      <c r="F41" s="303"/>
      <c r="G41" s="114">
        <f t="shared" si="2"/>
        <v>0</v>
      </c>
      <c r="H41" s="436">
        <f t="shared" si="3"/>
      </c>
      <c r="I41" s="115"/>
    </row>
    <row r="42" spans="1:9" s="116" customFormat="1" ht="12.75">
      <c r="A42" s="112"/>
      <c r="B42" s="113">
        <v>646</v>
      </c>
      <c r="C42" s="110" t="s">
        <v>20</v>
      </c>
      <c r="D42" s="303"/>
      <c r="E42" s="303"/>
      <c r="F42" s="303"/>
      <c r="G42" s="114">
        <f t="shared" si="2"/>
        <v>0</v>
      </c>
      <c r="H42" s="436">
        <f t="shared" si="3"/>
      </c>
      <c r="I42" s="115"/>
    </row>
    <row r="43" spans="1:9" s="56" customFormat="1" ht="12.75">
      <c r="A43" s="54"/>
      <c r="B43" s="108">
        <v>647</v>
      </c>
      <c r="C43" s="110" t="s">
        <v>21</v>
      </c>
      <c r="D43" s="303"/>
      <c r="E43" s="303"/>
      <c r="F43" s="303"/>
      <c r="G43" s="111">
        <f t="shared" si="2"/>
        <v>0</v>
      </c>
      <c r="H43" s="435">
        <f t="shared" si="3"/>
      </c>
      <c r="I43" s="99"/>
    </row>
    <row r="44" spans="1:9" s="56" customFormat="1" ht="12.75">
      <c r="A44" s="54"/>
      <c r="B44" s="108">
        <v>648</v>
      </c>
      <c r="C44" s="110" t="s">
        <v>22</v>
      </c>
      <c r="D44" s="303"/>
      <c r="E44" s="303"/>
      <c r="F44" s="303"/>
      <c r="G44" s="111">
        <f t="shared" si="2"/>
        <v>0</v>
      </c>
      <c r="H44" s="435">
        <f t="shared" si="3"/>
      </c>
      <c r="I44" s="99"/>
    </row>
    <row r="45" spans="1:9" s="56" customFormat="1" ht="13.5" thickBot="1">
      <c r="A45" s="54"/>
      <c r="B45" s="96"/>
      <c r="C45" s="117"/>
      <c r="D45" s="118"/>
      <c r="E45" s="118"/>
      <c r="F45" s="118"/>
      <c r="G45" s="118"/>
      <c r="H45" s="448"/>
      <c r="I45" s="99"/>
    </row>
    <row r="46" spans="1:9" s="56" customFormat="1" ht="14.25" thickBot="1" thickTop="1">
      <c r="A46" s="54"/>
      <c r="B46" s="96"/>
      <c r="C46" s="410" t="s">
        <v>23</v>
      </c>
      <c r="D46" s="338">
        <f>SUM(D34:D44)</f>
        <v>0</v>
      </c>
      <c r="E46" s="338">
        <f>SUM(E34:E44)</f>
        <v>0</v>
      </c>
      <c r="F46" s="338">
        <f>SUM(F34:F44)</f>
        <v>0</v>
      </c>
      <c r="G46" s="338">
        <f>E46+F46</f>
        <v>0</v>
      </c>
      <c r="H46" s="449">
        <f>IF(D46=0,"",G46/D46)</f>
      </c>
      <c r="I46" s="99"/>
    </row>
    <row r="47" spans="1:9" s="56" customFormat="1" ht="13.5" thickTop="1">
      <c r="A47" s="54"/>
      <c r="B47" s="96"/>
      <c r="C47" s="97"/>
      <c r="D47" s="98"/>
      <c r="E47" s="98"/>
      <c r="F47" s="98"/>
      <c r="G47" s="98"/>
      <c r="H47" s="98"/>
      <c r="I47" s="55"/>
    </row>
    <row r="48" spans="1:9" s="56" customFormat="1" ht="12.75">
      <c r="A48" s="54"/>
      <c r="B48" s="96"/>
      <c r="C48" s="97"/>
      <c r="D48" s="552" t="s">
        <v>143</v>
      </c>
      <c r="E48" s="552"/>
      <c r="F48" s="552"/>
      <c r="G48" s="552"/>
      <c r="H48" s="552"/>
      <c r="I48" s="55"/>
    </row>
    <row r="49" spans="1:9" ht="38.25">
      <c r="A49" s="51"/>
      <c r="B49" s="52"/>
      <c r="C49" s="109" t="s">
        <v>248</v>
      </c>
      <c r="D49" s="63" t="s">
        <v>348</v>
      </c>
      <c r="E49" s="63" t="s">
        <v>350</v>
      </c>
      <c r="F49" s="63" t="s">
        <v>209</v>
      </c>
      <c r="G49" s="63" t="s">
        <v>349</v>
      </c>
      <c r="H49" s="63" t="s">
        <v>137</v>
      </c>
      <c r="I49" s="53"/>
    </row>
    <row r="50" spans="1:9" ht="12.75">
      <c r="A50" s="51"/>
      <c r="B50" s="52"/>
      <c r="C50" s="119"/>
      <c r="D50" s="70" t="s">
        <v>138</v>
      </c>
      <c r="E50" s="70" t="s">
        <v>139</v>
      </c>
      <c r="F50" s="70" t="s">
        <v>140</v>
      </c>
      <c r="G50" s="71" t="s">
        <v>141</v>
      </c>
      <c r="H50" s="70" t="s">
        <v>142</v>
      </c>
      <c r="I50" s="53"/>
    </row>
    <row r="51" spans="1:9" s="80" customFormat="1" ht="12.75">
      <c r="A51" s="75"/>
      <c r="B51" s="76">
        <v>612</v>
      </c>
      <c r="C51" s="77" t="s">
        <v>24</v>
      </c>
      <c r="D51" s="303"/>
      <c r="E51" s="303"/>
      <c r="F51" s="303"/>
      <c r="G51" s="78">
        <f aca="true" t="shared" si="4" ref="G51:G61">E51+F51</f>
        <v>0</v>
      </c>
      <c r="H51" s="432">
        <f aca="true" t="shared" si="5" ref="H51:H61">IF(D51=0,"",G51/D51)</f>
      </c>
      <c r="I51" s="79"/>
    </row>
    <row r="52" spans="1:9" s="80" customFormat="1" ht="12.75">
      <c r="A52" s="75"/>
      <c r="B52" s="76">
        <v>613</v>
      </c>
      <c r="C52" s="77" t="s">
        <v>86</v>
      </c>
      <c r="D52" s="303"/>
      <c r="E52" s="303"/>
      <c r="F52" s="303"/>
      <c r="G52" s="78">
        <f t="shared" si="4"/>
        <v>0</v>
      </c>
      <c r="H52" s="432">
        <f t="shared" si="5"/>
      </c>
      <c r="I52" s="79"/>
    </row>
    <row r="53" spans="1:9" s="80" customFormat="1" ht="12.75">
      <c r="A53" s="75"/>
      <c r="B53" s="76">
        <v>614</v>
      </c>
      <c r="C53" s="77" t="s">
        <v>25</v>
      </c>
      <c r="D53" s="303"/>
      <c r="E53" s="303"/>
      <c r="F53" s="303"/>
      <c r="G53" s="78">
        <f t="shared" si="4"/>
        <v>0</v>
      </c>
      <c r="H53" s="432">
        <f t="shared" si="5"/>
      </c>
      <c r="I53" s="79"/>
    </row>
    <row r="54" spans="1:9" s="80" customFormat="1" ht="12.75">
      <c r="A54" s="75"/>
      <c r="B54" s="76">
        <v>615</v>
      </c>
      <c r="C54" s="77" t="s">
        <v>87</v>
      </c>
      <c r="D54" s="303"/>
      <c r="E54" s="303"/>
      <c r="F54" s="303"/>
      <c r="G54" s="78">
        <f t="shared" si="4"/>
        <v>0</v>
      </c>
      <c r="H54" s="432">
        <f t="shared" si="5"/>
      </c>
      <c r="I54" s="79"/>
    </row>
    <row r="55" spans="1:9" s="80" customFormat="1" ht="12.75">
      <c r="A55" s="75"/>
      <c r="B55" s="76">
        <v>616</v>
      </c>
      <c r="C55" s="77" t="s">
        <v>26</v>
      </c>
      <c r="D55" s="303"/>
      <c r="E55" s="303"/>
      <c r="F55" s="303"/>
      <c r="G55" s="78">
        <f t="shared" si="4"/>
        <v>0</v>
      </c>
      <c r="H55" s="432">
        <f t="shared" si="5"/>
      </c>
      <c r="I55" s="79"/>
    </row>
    <row r="56" spans="1:9" s="80" customFormat="1" ht="12.75">
      <c r="A56" s="75"/>
      <c r="B56" s="76">
        <v>617</v>
      </c>
      <c r="C56" s="77" t="s">
        <v>27</v>
      </c>
      <c r="D56" s="303"/>
      <c r="E56" s="303"/>
      <c r="F56" s="303"/>
      <c r="G56" s="78">
        <f t="shared" si="4"/>
        <v>0</v>
      </c>
      <c r="H56" s="432">
        <f t="shared" si="5"/>
      </c>
      <c r="I56" s="79"/>
    </row>
    <row r="57" spans="1:9" s="80" customFormat="1" ht="12.75">
      <c r="A57" s="75"/>
      <c r="B57" s="76">
        <v>618</v>
      </c>
      <c r="C57" s="77" t="s">
        <v>28</v>
      </c>
      <c r="D57" s="303"/>
      <c r="E57" s="303"/>
      <c r="F57" s="303"/>
      <c r="G57" s="78">
        <f t="shared" si="4"/>
        <v>0</v>
      </c>
      <c r="H57" s="432">
        <f t="shared" si="5"/>
      </c>
      <c r="I57" s="79"/>
    </row>
    <row r="58" spans="1:9" s="91" customFormat="1" ht="12.75">
      <c r="A58" s="86"/>
      <c r="B58" s="92">
        <v>623</v>
      </c>
      <c r="C58" s="93" t="s">
        <v>29</v>
      </c>
      <c r="D58" s="303"/>
      <c r="E58" s="303"/>
      <c r="F58" s="303"/>
      <c r="G58" s="94">
        <f t="shared" si="4"/>
        <v>0</v>
      </c>
      <c r="H58" s="433">
        <f t="shared" si="5"/>
      </c>
      <c r="I58" s="90"/>
    </row>
    <row r="59" spans="1:9" s="91" customFormat="1" ht="12.75">
      <c r="A59" s="86"/>
      <c r="B59" s="92">
        <v>627</v>
      </c>
      <c r="C59" s="93" t="s">
        <v>30</v>
      </c>
      <c r="D59" s="303"/>
      <c r="E59" s="303"/>
      <c r="F59" s="303"/>
      <c r="G59" s="94">
        <f t="shared" si="4"/>
        <v>0</v>
      </c>
      <c r="H59" s="433">
        <f t="shared" si="5"/>
      </c>
      <c r="I59" s="90"/>
    </row>
    <row r="60" spans="1:9" s="80" customFormat="1" ht="12.75">
      <c r="A60" s="75"/>
      <c r="B60" s="120">
        <v>635</v>
      </c>
      <c r="C60" s="121" t="s">
        <v>351</v>
      </c>
      <c r="D60" s="303"/>
      <c r="E60" s="303"/>
      <c r="F60" s="303"/>
      <c r="G60" s="78">
        <f t="shared" si="4"/>
        <v>0</v>
      </c>
      <c r="H60" s="432">
        <f t="shared" si="5"/>
      </c>
      <c r="I60" s="79"/>
    </row>
    <row r="61" spans="1:9" s="80" customFormat="1" ht="12.75">
      <c r="A61" s="75"/>
      <c r="B61" s="122">
        <v>637</v>
      </c>
      <c r="C61" s="121" t="s">
        <v>352</v>
      </c>
      <c r="D61" s="303"/>
      <c r="E61" s="303"/>
      <c r="F61" s="303"/>
      <c r="G61" s="78">
        <f t="shared" si="4"/>
        <v>0</v>
      </c>
      <c r="H61" s="432">
        <f t="shared" si="5"/>
      </c>
      <c r="I61" s="79"/>
    </row>
    <row r="62" spans="1:9" s="80" customFormat="1" ht="12.75">
      <c r="A62" s="75"/>
      <c r="B62" s="122"/>
      <c r="C62" s="123"/>
      <c r="D62" s="82"/>
      <c r="E62" s="82"/>
      <c r="F62" s="82"/>
      <c r="G62" s="82"/>
      <c r="H62" s="437"/>
      <c r="I62" s="124"/>
    </row>
    <row r="63" spans="1:9" s="80" customFormat="1" ht="12.75">
      <c r="A63" s="75"/>
      <c r="B63" s="125" t="s">
        <v>31</v>
      </c>
      <c r="C63" s="123"/>
      <c r="D63" s="81"/>
      <c r="E63" s="81"/>
      <c r="F63" s="81"/>
      <c r="G63" s="81"/>
      <c r="H63" s="437"/>
      <c r="I63" s="124"/>
    </row>
    <row r="64" spans="1:9" s="80" customFormat="1" ht="12.75" customHeight="1">
      <c r="A64" s="75"/>
      <c r="B64" s="126">
        <v>651</v>
      </c>
      <c r="C64" s="93" t="s">
        <v>32</v>
      </c>
      <c r="D64" s="303"/>
      <c r="E64" s="303"/>
      <c r="F64" s="303"/>
      <c r="G64" s="94">
        <f aca="true" t="shared" si="6" ref="G64:G69">E64+F64</f>
        <v>0</v>
      </c>
      <c r="H64" s="433">
        <f aca="true" t="shared" si="7" ref="H64:H69">IF(D64=0,"",G64/D64)</f>
      </c>
      <c r="I64" s="79"/>
    </row>
    <row r="65" spans="1:9" s="308" customFormat="1" ht="12.75">
      <c r="A65" s="75"/>
      <c r="B65" s="126">
        <v>653</v>
      </c>
      <c r="C65" s="93" t="s">
        <v>193</v>
      </c>
      <c r="D65" s="303"/>
      <c r="E65" s="303"/>
      <c r="F65" s="303"/>
      <c r="G65" s="94">
        <f t="shared" si="6"/>
        <v>0</v>
      </c>
      <c r="H65" s="433">
        <f t="shared" si="7"/>
      </c>
      <c r="I65" s="79"/>
    </row>
    <row r="66" spans="1:9" s="80" customFormat="1" ht="12.75">
      <c r="A66" s="75"/>
      <c r="B66" s="92">
        <v>654</v>
      </c>
      <c r="C66" s="93" t="s">
        <v>33</v>
      </c>
      <c r="D66" s="303"/>
      <c r="E66" s="303"/>
      <c r="F66" s="303"/>
      <c r="G66" s="94">
        <f t="shared" si="6"/>
        <v>0</v>
      </c>
      <c r="H66" s="433">
        <f t="shared" si="7"/>
      </c>
      <c r="I66" s="79"/>
    </row>
    <row r="67" spans="1:9" s="80" customFormat="1" ht="12.75">
      <c r="A67" s="75"/>
      <c r="B67" s="92">
        <v>655</v>
      </c>
      <c r="C67" s="93" t="s">
        <v>34</v>
      </c>
      <c r="D67" s="303"/>
      <c r="E67" s="303"/>
      <c r="F67" s="303"/>
      <c r="G67" s="94">
        <f t="shared" si="6"/>
        <v>0</v>
      </c>
      <c r="H67" s="433">
        <f t="shared" si="7"/>
      </c>
      <c r="I67" s="79"/>
    </row>
    <row r="68" spans="1:9" s="80" customFormat="1" ht="12.75">
      <c r="A68" s="75"/>
      <c r="B68" s="92">
        <v>657</v>
      </c>
      <c r="C68" s="93" t="s">
        <v>35</v>
      </c>
      <c r="D68" s="303"/>
      <c r="E68" s="303"/>
      <c r="F68" s="303"/>
      <c r="G68" s="94">
        <f t="shared" si="6"/>
        <v>0</v>
      </c>
      <c r="H68" s="433">
        <f t="shared" si="7"/>
      </c>
      <c r="I68" s="79"/>
    </row>
    <row r="69" spans="1:9" s="80" customFormat="1" ht="12.75">
      <c r="A69" s="75"/>
      <c r="B69" s="92">
        <v>658</v>
      </c>
      <c r="C69" s="93" t="s">
        <v>36</v>
      </c>
      <c r="D69" s="303"/>
      <c r="E69" s="303"/>
      <c r="F69" s="303"/>
      <c r="G69" s="94">
        <f t="shared" si="6"/>
        <v>0</v>
      </c>
      <c r="H69" s="433">
        <f t="shared" si="7"/>
      </c>
      <c r="I69" s="79"/>
    </row>
    <row r="70" spans="1:9" s="80" customFormat="1" ht="12.75">
      <c r="A70" s="75"/>
      <c r="B70" s="92"/>
      <c r="C70" s="88"/>
      <c r="D70" s="127"/>
      <c r="E70" s="127"/>
      <c r="F70" s="127"/>
      <c r="G70" s="127"/>
      <c r="H70" s="438"/>
      <c r="I70" s="79"/>
    </row>
    <row r="71" spans="1:9" s="132" customFormat="1" ht="12.75">
      <c r="A71" s="128"/>
      <c r="B71" s="129" t="s">
        <v>37</v>
      </c>
      <c r="C71" s="130"/>
      <c r="D71" s="89"/>
      <c r="E71" s="89"/>
      <c r="F71" s="89"/>
      <c r="G71" s="89"/>
      <c r="H71" s="439"/>
      <c r="I71" s="131"/>
    </row>
    <row r="72" spans="1:9" s="132" customFormat="1" ht="12.75">
      <c r="A72" s="128"/>
      <c r="B72" s="133">
        <v>66</v>
      </c>
      <c r="C72" s="134" t="s">
        <v>38</v>
      </c>
      <c r="D72" s="303"/>
      <c r="E72" s="303"/>
      <c r="F72" s="303"/>
      <c r="G72" s="135">
        <f>E72+F72</f>
        <v>0</v>
      </c>
      <c r="H72" s="440">
        <f>IF(D72=0,"",G72/D72)</f>
      </c>
      <c r="I72" s="131"/>
    </row>
    <row r="73" spans="1:9" s="132" customFormat="1" ht="12.75">
      <c r="A73" s="128"/>
      <c r="B73" s="136"/>
      <c r="C73" s="137"/>
      <c r="D73" s="138"/>
      <c r="E73" s="138"/>
      <c r="F73" s="138"/>
      <c r="G73" s="138"/>
      <c r="H73" s="441"/>
      <c r="I73" s="131"/>
    </row>
    <row r="74" spans="1:9" s="132" customFormat="1" ht="12.75">
      <c r="A74" s="128"/>
      <c r="B74" s="129" t="s">
        <v>39</v>
      </c>
      <c r="C74" s="130"/>
      <c r="D74" s="138"/>
      <c r="E74" s="138"/>
      <c r="F74" s="138"/>
      <c r="G74" s="138"/>
      <c r="H74" s="441"/>
      <c r="I74" s="131"/>
    </row>
    <row r="75" spans="1:9" s="132" customFormat="1" ht="12.75">
      <c r="A75" s="128"/>
      <c r="B75" s="133">
        <v>671</v>
      </c>
      <c r="C75" s="134" t="s">
        <v>40</v>
      </c>
      <c r="D75" s="303"/>
      <c r="E75" s="303"/>
      <c r="F75" s="303"/>
      <c r="G75" s="135">
        <f>E75+F75</f>
        <v>0</v>
      </c>
      <c r="H75" s="440">
        <f>IF(D75=0,"",G75/D75)</f>
      </c>
      <c r="I75" s="131"/>
    </row>
    <row r="76" spans="1:9" s="132" customFormat="1" ht="12.75">
      <c r="A76" s="128"/>
      <c r="B76" s="133">
        <v>675</v>
      </c>
      <c r="C76" s="134" t="s">
        <v>41</v>
      </c>
      <c r="D76" s="303"/>
      <c r="E76" s="303"/>
      <c r="F76" s="303"/>
      <c r="G76" s="135">
        <f>E76+F76</f>
        <v>0</v>
      </c>
      <c r="H76" s="440">
        <f>IF(D76=0,"",G76/D76)</f>
      </c>
      <c r="I76" s="131"/>
    </row>
    <row r="77" spans="1:9" s="132" customFormat="1" ht="12.75">
      <c r="A77" s="128"/>
      <c r="B77" s="133">
        <v>678</v>
      </c>
      <c r="C77" s="134" t="s">
        <v>42</v>
      </c>
      <c r="D77" s="303"/>
      <c r="E77" s="303"/>
      <c r="F77" s="303"/>
      <c r="G77" s="135">
        <f>E77+F77</f>
        <v>0</v>
      </c>
      <c r="H77" s="440">
        <f>IF(D77=0,"",G77/D77)</f>
      </c>
      <c r="I77" s="131"/>
    </row>
    <row r="78" spans="1:9" s="132" customFormat="1" ht="12.75">
      <c r="A78" s="128"/>
      <c r="B78" s="136"/>
      <c r="C78" s="133"/>
      <c r="D78" s="138"/>
      <c r="E78" s="138"/>
      <c r="F78" s="138"/>
      <c r="G78" s="138"/>
      <c r="H78" s="441"/>
      <c r="I78" s="131"/>
    </row>
    <row r="79" spans="1:9" s="145" customFormat="1" ht="12.75">
      <c r="A79" s="140"/>
      <c r="B79" s="141" t="s">
        <v>43</v>
      </c>
      <c r="C79" s="142"/>
      <c r="D79" s="143"/>
      <c r="E79" s="143"/>
      <c r="F79" s="143"/>
      <c r="G79" s="143"/>
      <c r="H79" s="442"/>
      <c r="I79" s="144"/>
    </row>
    <row r="80" spans="1:9" s="132" customFormat="1" ht="12.75">
      <c r="A80" s="128"/>
      <c r="B80" s="133">
        <v>6811</v>
      </c>
      <c r="C80" s="134" t="s">
        <v>44</v>
      </c>
      <c r="D80" s="303"/>
      <c r="E80" s="303"/>
      <c r="F80" s="303"/>
      <c r="G80" s="146">
        <f aca="true" t="shared" si="8" ref="G80:G87">E80+F80</f>
        <v>0</v>
      </c>
      <c r="H80" s="443">
        <f aca="true" t="shared" si="9" ref="H80:H95">IF(D80=0,"",G80/D80)</f>
      </c>
      <c r="I80" s="131"/>
    </row>
    <row r="81" spans="1:9" s="132" customFormat="1" ht="12.75">
      <c r="A81" s="128"/>
      <c r="B81" s="133">
        <v>6812</v>
      </c>
      <c r="C81" s="134" t="s">
        <v>45</v>
      </c>
      <c r="D81" s="303"/>
      <c r="E81" s="303"/>
      <c r="F81" s="303"/>
      <c r="G81" s="146">
        <f t="shared" si="8"/>
        <v>0</v>
      </c>
      <c r="H81" s="443">
        <f t="shared" si="9"/>
      </c>
      <c r="I81" s="131"/>
    </row>
    <row r="82" spans="1:9" s="132" customFormat="1" ht="12.75">
      <c r="A82" s="128"/>
      <c r="B82" s="133">
        <v>6815</v>
      </c>
      <c r="C82" s="134" t="s">
        <v>194</v>
      </c>
      <c r="D82" s="303"/>
      <c r="E82" s="303"/>
      <c r="F82" s="303"/>
      <c r="G82" s="146">
        <f t="shared" si="8"/>
        <v>0</v>
      </c>
      <c r="H82" s="443">
        <f t="shared" si="9"/>
      </c>
      <c r="I82" s="131"/>
    </row>
    <row r="83" spans="1:9" s="132" customFormat="1" ht="12.75">
      <c r="A83" s="128"/>
      <c r="B83" s="147">
        <v>6816</v>
      </c>
      <c r="C83" s="134" t="s">
        <v>46</v>
      </c>
      <c r="D83" s="303"/>
      <c r="E83" s="303"/>
      <c r="F83" s="303"/>
      <c r="G83" s="146">
        <f t="shared" si="8"/>
        <v>0</v>
      </c>
      <c r="H83" s="443">
        <f t="shared" si="9"/>
      </c>
      <c r="I83" s="131"/>
    </row>
    <row r="84" spans="1:9" s="132" customFormat="1" ht="12.75">
      <c r="A84" s="128"/>
      <c r="B84" s="147">
        <v>6817</v>
      </c>
      <c r="C84" s="134" t="s">
        <v>47</v>
      </c>
      <c r="D84" s="303"/>
      <c r="E84" s="303"/>
      <c r="F84" s="303"/>
      <c r="G84" s="146">
        <f t="shared" si="8"/>
        <v>0</v>
      </c>
      <c r="H84" s="443">
        <f t="shared" si="9"/>
      </c>
      <c r="I84" s="131"/>
    </row>
    <row r="85" spans="1:9" s="132" customFormat="1" ht="12.75">
      <c r="A85" s="128"/>
      <c r="B85" s="133">
        <v>686</v>
      </c>
      <c r="C85" s="134" t="s">
        <v>353</v>
      </c>
      <c r="D85" s="303"/>
      <c r="E85" s="303"/>
      <c r="F85" s="303"/>
      <c r="G85" s="146">
        <f t="shared" si="8"/>
        <v>0</v>
      </c>
      <c r="H85" s="443">
        <f t="shared" si="9"/>
      </c>
      <c r="I85" s="131"/>
    </row>
    <row r="86" spans="1:9" s="132" customFormat="1" ht="12.75">
      <c r="A86" s="128"/>
      <c r="B86" s="133">
        <v>687</v>
      </c>
      <c r="C86" s="134" t="s">
        <v>48</v>
      </c>
      <c r="D86" s="303"/>
      <c r="E86" s="303"/>
      <c r="F86" s="303"/>
      <c r="G86" s="146">
        <f t="shared" si="8"/>
        <v>0</v>
      </c>
      <c r="H86" s="443">
        <f t="shared" si="9"/>
      </c>
      <c r="I86" s="131"/>
    </row>
    <row r="87" spans="1:9" s="132" customFormat="1" ht="12.75">
      <c r="A87" s="128"/>
      <c r="B87" s="133">
        <v>689</v>
      </c>
      <c r="C87" s="148" t="s">
        <v>195</v>
      </c>
      <c r="D87" s="303"/>
      <c r="E87" s="303"/>
      <c r="F87" s="303"/>
      <c r="G87" s="146">
        <f t="shared" si="8"/>
        <v>0</v>
      </c>
      <c r="H87" s="443">
        <f t="shared" si="9"/>
      </c>
      <c r="I87" s="131"/>
    </row>
    <row r="88" spans="1:9" s="132" customFormat="1" ht="13.5" thickBot="1">
      <c r="A88" s="128"/>
      <c r="B88" s="136"/>
      <c r="C88" s="133"/>
      <c r="D88" s="138"/>
      <c r="E88" s="138"/>
      <c r="F88" s="138"/>
      <c r="G88" s="138"/>
      <c r="H88" s="444"/>
      <c r="I88" s="131"/>
    </row>
    <row r="89" spans="1:9" s="132" customFormat="1" ht="14.25" thickBot="1" thickTop="1">
      <c r="A89" s="128"/>
      <c r="B89" s="136"/>
      <c r="C89" s="339" t="s">
        <v>49</v>
      </c>
      <c r="D89" s="338">
        <f>SUM(D51:D61,D64:D69,D72:D72,D75:D77,D80:D86,D87)</f>
        <v>0</v>
      </c>
      <c r="E89" s="338">
        <f>SUM(E51:E61,E64:E69,E72:E72,E75:E77,E80:E86,E87)</f>
        <v>0</v>
      </c>
      <c r="F89" s="338">
        <f>SUM(F51:F61,F64:F69,F72:F72,F75:F77,F80:F86,F87)</f>
        <v>0</v>
      </c>
      <c r="G89" s="338">
        <f>E89+F89</f>
        <v>0</v>
      </c>
      <c r="H89" s="445">
        <f t="shared" si="9"/>
      </c>
      <c r="I89" s="131"/>
    </row>
    <row r="90" spans="1:9" ht="14.25" thickBot="1" thickTop="1">
      <c r="A90" s="51"/>
      <c r="B90" s="149"/>
      <c r="C90" s="52"/>
      <c r="D90" s="150"/>
      <c r="E90" s="150"/>
      <c r="F90" s="150"/>
      <c r="G90" s="150"/>
      <c r="H90" s="446"/>
      <c r="I90" s="151"/>
    </row>
    <row r="91" spans="1:9" s="132" customFormat="1" ht="14.25" thickBot="1" thickTop="1">
      <c r="A91" s="128"/>
      <c r="B91" s="136"/>
      <c r="C91" s="339" t="s">
        <v>109</v>
      </c>
      <c r="D91" s="338">
        <f>D29+D46+D89</f>
        <v>0</v>
      </c>
      <c r="E91" s="338">
        <f>E29+E46+E89</f>
        <v>0</v>
      </c>
      <c r="F91" s="338">
        <f>F29+F46+F89</f>
        <v>0</v>
      </c>
      <c r="G91" s="338">
        <f>E91+F91</f>
        <v>0</v>
      </c>
      <c r="H91" s="445">
        <f t="shared" si="9"/>
      </c>
      <c r="I91" s="131"/>
    </row>
    <row r="92" spans="1:9" ht="14.25" thickBot="1" thickTop="1">
      <c r="A92" s="51"/>
      <c r="B92" s="152"/>
      <c r="C92" s="119"/>
      <c r="D92" s="150"/>
      <c r="E92" s="150"/>
      <c r="F92" s="150"/>
      <c r="G92" s="150"/>
      <c r="H92" s="446"/>
      <c r="I92" s="151"/>
    </row>
    <row r="93" spans="1:9" ht="14.25" thickBot="1" thickTop="1">
      <c r="A93" s="51"/>
      <c r="B93" s="152"/>
      <c r="C93" s="339" t="s">
        <v>81</v>
      </c>
      <c r="D93" s="340">
        <f>IF(D159&gt;D91,D159-D91,0)</f>
        <v>0</v>
      </c>
      <c r="E93" s="340">
        <f>IF(E159&gt;E91,E159-E91,0)</f>
        <v>0</v>
      </c>
      <c r="F93" s="340">
        <f>IF(F159&gt;F91,F159-F91,0)</f>
        <v>0</v>
      </c>
      <c r="G93" s="338">
        <f>IF(G159&gt;G91,G159-G91,0)</f>
        <v>0</v>
      </c>
      <c r="H93" s="445">
        <f t="shared" si="9"/>
      </c>
      <c r="I93" s="151"/>
    </row>
    <row r="94" spans="1:9" ht="14.25" thickBot="1" thickTop="1">
      <c r="A94" s="51"/>
      <c r="B94" s="152"/>
      <c r="C94" s="119"/>
      <c r="D94" s="52"/>
      <c r="E94" s="52"/>
      <c r="F94" s="52"/>
      <c r="G94" s="52"/>
      <c r="H94" s="446"/>
      <c r="I94" s="151"/>
    </row>
    <row r="95" spans="1:9" ht="27" thickBot="1" thickTop="1">
      <c r="A95" s="51"/>
      <c r="B95" s="152"/>
      <c r="C95" s="339" t="s">
        <v>119</v>
      </c>
      <c r="D95" s="338">
        <f>D91+D93</f>
        <v>0</v>
      </c>
      <c r="E95" s="338">
        <f>E91+E93</f>
        <v>0</v>
      </c>
      <c r="F95" s="338">
        <f>F91+F93</f>
        <v>0</v>
      </c>
      <c r="G95" s="338">
        <f>G91+G93</f>
        <v>0</v>
      </c>
      <c r="H95" s="447">
        <f t="shared" si="9"/>
      </c>
      <c r="I95" s="151"/>
    </row>
    <row r="96" spans="1:9" ht="13.5" thickTop="1">
      <c r="A96" s="51"/>
      <c r="B96" s="153"/>
      <c r="C96" s="154"/>
      <c r="D96" s="155"/>
      <c r="E96" s="155"/>
      <c r="F96" s="155"/>
      <c r="G96" s="155"/>
      <c r="H96" s="155"/>
      <c r="I96" s="53"/>
    </row>
    <row r="97" spans="1:9" ht="38.25" customHeight="1">
      <c r="A97" s="51"/>
      <c r="B97" s="553" t="s">
        <v>233</v>
      </c>
      <c r="C97" s="553"/>
      <c r="D97" s="553"/>
      <c r="E97" s="553"/>
      <c r="F97" s="553"/>
      <c r="G97" s="553"/>
      <c r="H97" s="553"/>
      <c r="I97" s="53"/>
    </row>
    <row r="98" spans="1:9" ht="12.75">
      <c r="A98" s="51"/>
      <c r="B98" s="156"/>
      <c r="C98" s="156"/>
      <c r="D98" s="156"/>
      <c r="E98" s="156"/>
      <c r="F98" s="156"/>
      <c r="G98" s="156"/>
      <c r="H98" s="156"/>
      <c r="I98" s="53"/>
    </row>
    <row r="99" spans="1:9" ht="12.75">
      <c r="A99" s="51"/>
      <c r="B99" s="153"/>
      <c r="C99" s="58" t="s">
        <v>196</v>
      </c>
      <c r="D99" s="552" t="s">
        <v>143</v>
      </c>
      <c r="E99" s="552"/>
      <c r="F99" s="552"/>
      <c r="G99" s="552"/>
      <c r="H99" s="552"/>
      <c r="I99" s="53"/>
    </row>
    <row r="100" spans="1:9" ht="38.25">
      <c r="A100" s="51"/>
      <c r="B100" s="155"/>
      <c r="C100" s="157" t="s">
        <v>164</v>
      </c>
      <c r="D100" s="63" t="s">
        <v>348</v>
      </c>
      <c r="E100" s="63" t="s">
        <v>350</v>
      </c>
      <c r="F100" s="63" t="s">
        <v>209</v>
      </c>
      <c r="G100" s="63" t="s">
        <v>349</v>
      </c>
      <c r="H100" s="63" t="s">
        <v>137</v>
      </c>
      <c r="I100" s="53"/>
    </row>
    <row r="101" spans="1:9" ht="12.75">
      <c r="A101" s="51"/>
      <c r="B101" s="158"/>
      <c r="C101" s="159"/>
      <c r="D101" s="70" t="s">
        <v>138</v>
      </c>
      <c r="E101" s="70" t="s">
        <v>139</v>
      </c>
      <c r="F101" s="70" t="s">
        <v>140</v>
      </c>
      <c r="G101" s="71" t="s">
        <v>141</v>
      </c>
      <c r="H101" s="70" t="s">
        <v>142</v>
      </c>
      <c r="I101" s="53"/>
    </row>
    <row r="102" spans="1:9" ht="12.75">
      <c r="A102" s="51"/>
      <c r="B102" s="160">
        <v>731</v>
      </c>
      <c r="C102" s="139" t="s">
        <v>50</v>
      </c>
      <c r="D102" s="303"/>
      <c r="E102" s="303"/>
      <c r="F102" s="303"/>
      <c r="G102" s="78">
        <f aca="true" t="shared" si="10" ref="G102:G111">E102+F102</f>
        <v>0</v>
      </c>
      <c r="H102" s="452">
        <f aca="true" t="shared" si="11" ref="H102:H111">IF(D102=0,"",G102/D102)</f>
      </c>
      <c r="I102" s="151"/>
    </row>
    <row r="103" spans="1:9" ht="12.75">
      <c r="A103" s="51"/>
      <c r="B103" s="160">
        <v>732</v>
      </c>
      <c r="C103" s="139" t="s">
        <v>51</v>
      </c>
      <c r="D103" s="303"/>
      <c r="E103" s="303"/>
      <c r="F103" s="303"/>
      <c r="G103" s="78">
        <f t="shared" si="10"/>
        <v>0</v>
      </c>
      <c r="H103" s="452">
        <f t="shared" si="11"/>
      </c>
      <c r="I103" s="151"/>
    </row>
    <row r="104" spans="1:9" ht="12.75">
      <c r="A104" s="51"/>
      <c r="B104" s="160">
        <v>733</v>
      </c>
      <c r="C104" s="139" t="s">
        <v>52</v>
      </c>
      <c r="D104" s="303"/>
      <c r="E104" s="303"/>
      <c r="F104" s="303"/>
      <c r="G104" s="78">
        <f t="shared" si="10"/>
        <v>0</v>
      </c>
      <c r="H104" s="452">
        <f t="shared" si="11"/>
      </c>
      <c r="I104" s="151"/>
    </row>
    <row r="105" spans="1:9" ht="12.75">
      <c r="A105" s="51"/>
      <c r="B105" s="161">
        <v>734</v>
      </c>
      <c r="C105" s="139" t="s">
        <v>53</v>
      </c>
      <c r="D105" s="303"/>
      <c r="E105" s="303"/>
      <c r="F105" s="303"/>
      <c r="G105" s="78">
        <f t="shared" si="10"/>
        <v>0</v>
      </c>
      <c r="H105" s="452">
        <f t="shared" si="11"/>
      </c>
      <c r="I105" s="151"/>
    </row>
    <row r="106" spans="1:9" ht="12.75">
      <c r="A106" s="51"/>
      <c r="B106" s="161">
        <v>735</v>
      </c>
      <c r="C106" s="139" t="s">
        <v>54</v>
      </c>
      <c r="D106" s="78">
        <f>SUM(D107:D110)</f>
        <v>0</v>
      </c>
      <c r="E106" s="78">
        <f>SUM(E107:E110)</f>
        <v>0</v>
      </c>
      <c r="F106" s="78">
        <f>SUM(F107:F110)</f>
        <v>0</v>
      </c>
      <c r="G106" s="78">
        <f>E106+F106</f>
        <v>0</v>
      </c>
      <c r="H106" s="452">
        <f t="shared" si="11"/>
      </c>
      <c r="I106" s="151"/>
    </row>
    <row r="107" spans="1:9" ht="12.75">
      <c r="A107" s="51"/>
      <c r="B107" s="161">
        <v>7351</v>
      </c>
      <c r="C107" s="162" t="s">
        <v>55</v>
      </c>
      <c r="D107" s="407"/>
      <c r="E107" s="407"/>
      <c r="F107" s="407"/>
      <c r="G107" s="408">
        <f t="shared" si="10"/>
        <v>0</v>
      </c>
      <c r="H107" s="453">
        <f t="shared" si="11"/>
      </c>
      <c r="I107" s="151"/>
    </row>
    <row r="108" spans="1:9" ht="12.75">
      <c r="A108" s="51"/>
      <c r="B108" s="161">
        <v>7352</v>
      </c>
      <c r="C108" s="162" t="s">
        <v>56</v>
      </c>
      <c r="D108" s="407"/>
      <c r="E108" s="407"/>
      <c r="F108" s="407"/>
      <c r="G108" s="408">
        <f t="shared" si="10"/>
        <v>0</v>
      </c>
      <c r="H108" s="453">
        <f t="shared" si="11"/>
      </c>
      <c r="I108" s="151"/>
    </row>
    <row r="109" spans="1:9" ht="12.75">
      <c r="A109" s="51"/>
      <c r="B109" s="161">
        <v>7353</v>
      </c>
      <c r="C109" s="162" t="s">
        <v>57</v>
      </c>
      <c r="D109" s="407"/>
      <c r="E109" s="407"/>
      <c r="F109" s="407"/>
      <c r="G109" s="408">
        <f t="shared" si="10"/>
        <v>0</v>
      </c>
      <c r="H109" s="453">
        <f t="shared" si="11"/>
      </c>
      <c r="I109" s="151"/>
    </row>
    <row r="110" spans="1:9" ht="12.75">
      <c r="A110" s="51"/>
      <c r="B110" s="343">
        <v>7358</v>
      </c>
      <c r="C110" s="162" t="s">
        <v>211</v>
      </c>
      <c r="D110" s="407"/>
      <c r="E110" s="407"/>
      <c r="F110" s="407"/>
      <c r="G110" s="408">
        <f>E110+F110</f>
        <v>0</v>
      </c>
      <c r="H110" s="453">
        <f>IF(D110=0,"",G110/D110)</f>
      </c>
      <c r="I110" s="151"/>
    </row>
    <row r="111" spans="1:9" ht="12.75">
      <c r="A111" s="51"/>
      <c r="B111" s="161">
        <v>738</v>
      </c>
      <c r="C111" s="139" t="s">
        <v>58</v>
      </c>
      <c r="D111" s="303"/>
      <c r="E111" s="303"/>
      <c r="F111" s="303"/>
      <c r="G111" s="78">
        <f t="shared" si="10"/>
        <v>0</v>
      </c>
      <c r="H111" s="452">
        <f t="shared" si="11"/>
      </c>
      <c r="I111" s="151"/>
    </row>
    <row r="112" spans="1:9" ht="13.5" thickBot="1">
      <c r="A112" s="51"/>
      <c r="B112" s="161"/>
      <c r="C112" s="163"/>
      <c r="D112" s="159"/>
      <c r="E112" s="159"/>
      <c r="F112" s="159"/>
      <c r="G112" s="159"/>
      <c r="H112" s="454"/>
      <c r="I112" s="151"/>
    </row>
    <row r="113" spans="1:9" ht="14.25" thickBot="1" thickTop="1">
      <c r="A113" s="51"/>
      <c r="B113" s="164"/>
      <c r="C113" s="411" t="s">
        <v>11</v>
      </c>
      <c r="D113" s="338">
        <f>SUM(D102:D106,D111)</f>
        <v>0</v>
      </c>
      <c r="E113" s="338">
        <f>SUM(E102:E106,E111)</f>
        <v>0</v>
      </c>
      <c r="F113" s="338">
        <f>SUM(F102:F106,F111)</f>
        <v>0</v>
      </c>
      <c r="G113" s="338">
        <f>E113+F113</f>
        <v>0</v>
      </c>
      <c r="H113" s="449">
        <f>IF(D113=0,"",G113/D113)</f>
      </c>
      <c r="I113" s="151"/>
    </row>
    <row r="114" spans="1:9" ht="13.5" thickTop="1">
      <c r="A114" s="51"/>
      <c r="B114" s="164"/>
      <c r="C114" s="159"/>
      <c r="D114" s="165"/>
      <c r="E114" s="165"/>
      <c r="F114" s="165"/>
      <c r="G114" s="165"/>
      <c r="H114" s="165"/>
      <c r="I114" s="53"/>
    </row>
    <row r="115" spans="1:9" ht="12.75">
      <c r="A115" s="51"/>
      <c r="B115" s="153"/>
      <c r="C115" s="154"/>
      <c r="D115" s="552" t="s">
        <v>143</v>
      </c>
      <c r="E115" s="552"/>
      <c r="F115" s="552"/>
      <c r="G115" s="552"/>
      <c r="H115" s="552"/>
      <c r="I115" s="53"/>
    </row>
    <row r="116" spans="1:9" ht="38.25">
      <c r="A116" s="51"/>
      <c r="B116" s="153"/>
      <c r="C116" s="166" t="s">
        <v>165</v>
      </c>
      <c r="D116" s="63" t="s">
        <v>348</v>
      </c>
      <c r="E116" s="63" t="s">
        <v>350</v>
      </c>
      <c r="F116" s="63" t="s">
        <v>209</v>
      </c>
      <c r="G116" s="63" t="s">
        <v>349</v>
      </c>
      <c r="H116" s="63" t="s">
        <v>137</v>
      </c>
      <c r="I116" s="53"/>
    </row>
    <row r="117" spans="1:9" ht="12.75">
      <c r="A117" s="51"/>
      <c r="B117" s="158"/>
      <c r="C117" s="159"/>
      <c r="D117" s="70" t="s">
        <v>138</v>
      </c>
      <c r="E117" s="70" t="s">
        <v>139</v>
      </c>
      <c r="F117" s="70" t="s">
        <v>140</v>
      </c>
      <c r="G117" s="71" t="s">
        <v>141</v>
      </c>
      <c r="H117" s="70" t="s">
        <v>142</v>
      </c>
      <c r="I117" s="53"/>
    </row>
    <row r="118" spans="1:9" ht="12.75">
      <c r="A118" s="51"/>
      <c r="B118" s="167">
        <v>70</v>
      </c>
      <c r="C118" s="168" t="s">
        <v>83</v>
      </c>
      <c r="D118" s="303"/>
      <c r="E118" s="303"/>
      <c r="F118" s="303"/>
      <c r="G118" s="78">
        <f aca="true" t="shared" si="12" ref="G118:G132">E118+F118</f>
        <v>0</v>
      </c>
      <c r="H118" s="239">
        <f aca="true" t="shared" si="13" ref="H118:H132">IF(D118=0,"",G118/D118)</f>
      </c>
      <c r="I118" s="151"/>
    </row>
    <row r="119" spans="1:9" ht="12.75">
      <c r="A119" s="51"/>
      <c r="B119" s="167">
        <v>71</v>
      </c>
      <c r="C119" s="168" t="s">
        <v>59</v>
      </c>
      <c r="D119" s="303"/>
      <c r="E119" s="303"/>
      <c r="F119" s="303"/>
      <c r="G119" s="78">
        <f t="shared" si="12"/>
        <v>0</v>
      </c>
      <c r="H119" s="239">
        <f t="shared" si="13"/>
      </c>
      <c r="I119" s="151"/>
    </row>
    <row r="120" spans="1:9" ht="12.75">
      <c r="A120" s="51"/>
      <c r="B120" s="167">
        <v>72</v>
      </c>
      <c r="C120" s="168" t="s">
        <v>60</v>
      </c>
      <c r="D120" s="303"/>
      <c r="E120" s="303"/>
      <c r="F120" s="303"/>
      <c r="G120" s="78">
        <f t="shared" si="12"/>
        <v>0</v>
      </c>
      <c r="H120" s="239">
        <f t="shared" si="13"/>
      </c>
      <c r="I120" s="151"/>
    </row>
    <row r="121" spans="1:9" ht="12.75">
      <c r="A121" s="51"/>
      <c r="B121" s="169">
        <v>74</v>
      </c>
      <c r="C121" s="168" t="s">
        <v>61</v>
      </c>
      <c r="D121" s="303"/>
      <c r="E121" s="303"/>
      <c r="F121" s="303"/>
      <c r="G121" s="78">
        <f t="shared" si="12"/>
        <v>0</v>
      </c>
      <c r="H121" s="239">
        <f t="shared" si="13"/>
      </c>
      <c r="I121" s="151"/>
    </row>
    <row r="122" spans="1:9" ht="12.75">
      <c r="A122" s="51"/>
      <c r="B122" s="167">
        <v>75</v>
      </c>
      <c r="C122" s="168" t="s">
        <v>62</v>
      </c>
      <c r="D122" s="303"/>
      <c r="E122" s="303"/>
      <c r="F122" s="303"/>
      <c r="G122" s="78">
        <f t="shared" si="12"/>
        <v>0</v>
      </c>
      <c r="H122" s="239">
        <f t="shared" si="13"/>
      </c>
      <c r="I122" s="151"/>
    </row>
    <row r="123" spans="1:9" ht="12.75">
      <c r="A123" s="51"/>
      <c r="B123" s="167">
        <v>603</v>
      </c>
      <c r="C123" s="168" t="s">
        <v>63</v>
      </c>
      <c r="D123" s="303"/>
      <c r="E123" s="303"/>
      <c r="F123" s="303"/>
      <c r="G123" s="78">
        <f t="shared" si="12"/>
        <v>0</v>
      </c>
      <c r="H123" s="239">
        <f t="shared" si="13"/>
      </c>
      <c r="I123" s="151"/>
    </row>
    <row r="124" spans="1:9" ht="12.75">
      <c r="A124" s="51"/>
      <c r="B124" s="167">
        <v>609</v>
      </c>
      <c r="C124" s="168" t="s">
        <v>64</v>
      </c>
      <c r="D124" s="303"/>
      <c r="E124" s="303"/>
      <c r="F124" s="303"/>
      <c r="G124" s="78">
        <f t="shared" si="12"/>
        <v>0</v>
      </c>
      <c r="H124" s="239">
        <f t="shared" si="13"/>
      </c>
      <c r="I124" s="151"/>
    </row>
    <row r="125" spans="1:9" ht="12.75">
      <c r="A125" s="51"/>
      <c r="B125" s="167">
        <v>619</v>
      </c>
      <c r="C125" s="168" t="s">
        <v>65</v>
      </c>
      <c r="D125" s="303"/>
      <c r="E125" s="303"/>
      <c r="F125" s="303"/>
      <c r="G125" s="78">
        <f t="shared" si="12"/>
        <v>0</v>
      </c>
      <c r="H125" s="239">
        <f t="shared" si="13"/>
      </c>
      <c r="I125" s="151"/>
    </row>
    <row r="126" spans="1:9" ht="12.75">
      <c r="A126" s="51"/>
      <c r="B126" s="167">
        <v>629</v>
      </c>
      <c r="C126" s="168" t="s">
        <v>354</v>
      </c>
      <c r="D126" s="303"/>
      <c r="E126" s="303"/>
      <c r="F126" s="303"/>
      <c r="G126" s="78">
        <f t="shared" si="12"/>
        <v>0</v>
      </c>
      <c r="H126" s="239">
        <f t="shared" si="13"/>
      </c>
      <c r="I126" s="151"/>
    </row>
    <row r="127" spans="1:9" ht="12.75">
      <c r="A127" s="51"/>
      <c r="B127" s="167">
        <v>6419</v>
      </c>
      <c r="C127" s="168" t="s">
        <v>66</v>
      </c>
      <c r="D127" s="303"/>
      <c r="E127" s="303"/>
      <c r="F127" s="303"/>
      <c r="G127" s="78">
        <f t="shared" si="12"/>
        <v>0</v>
      </c>
      <c r="H127" s="239">
        <f t="shared" si="13"/>
      </c>
      <c r="I127" s="151"/>
    </row>
    <row r="128" spans="1:9" ht="12.75">
      <c r="A128" s="51"/>
      <c r="B128" s="167">
        <v>6429</v>
      </c>
      <c r="C128" s="168" t="s">
        <v>355</v>
      </c>
      <c r="D128" s="303"/>
      <c r="E128" s="303"/>
      <c r="F128" s="303"/>
      <c r="G128" s="78">
        <f t="shared" si="12"/>
        <v>0</v>
      </c>
      <c r="H128" s="239">
        <f t="shared" si="13"/>
      </c>
      <c r="I128" s="151"/>
    </row>
    <row r="129" spans="1:9" ht="12.75">
      <c r="A129" s="51"/>
      <c r="B129" s="167">
        <v>6439</v>
      </c>
      <c r="C129" s="168" t="s">
        <v>67</v>
      </c>
      <c r="D129" s="303"/>
      <c r="E129" s="303"/>
      <c r="F129" s="303"/>
      <c r="G129" s="78">
        <f t="shared" si="12"/>
        <v>0</v>
      </c>
      <c r="H129" s="239">
        <f t="shared" si="13"/>
      </c>
      <c r="I129" s="151"/>
    </row>
    <row r="130" spans="1:9" ht="25.5">
      <c r="A130" s="51"/>
      <c r="B130" s="167" t="s">
        <v>80</v>
      </c>
      <c r="C130" s="168" t="s">
        <v>68</v>
      </c>
      <c r="D130" s="303"/>
      <c r="E130" s="303"/>
      <c r="F130" s="303"/>
      <c r="G130" s="78">
        <f t="shared" si="12"/>
        <v>0</v>
      </c>
      <c r="H130" s="239">
        <f t="shared" si="13"/>
      </c>
      <c r="I130" s="151"/>
    </row>
    <row r="131" spans="1:9" ht="12.75">
      <c r="A131" s="51"/>
      <c r="B131" s="167">
        <v>6489</v>
      </c>
      <c r="C131" s="168" t="s">
        <v>69</v>
      </c>
      <c r="D131" s="303"/>
      <c r="E131" s="303"/>
      <c r="F131" s="303"/>
      <c r="G131" s="78">
        <f t="shared" si="12"/>
        <v>0</v>
      </c>
      <c r="H131" s="239">
        <f t="shared" si="13"/>
      </c>
      <c r="I131" s="151"/>
    </row>
    <row r="132" spans="1:9" ht="12.75">
      <c r="A132" s="51"/>
      <c r="B132" s="167">
        <v>6611</v>
      </c>
      <c r="C132" s="168" t="s">
        <v>70</v>
      </c>
      <c r="D132" s="303"/>
      <c r="E132" s="303"/>
      <c r="F132" s="303"/>
      <c r="G132" s="78">
        <f t="shared" si="12"/>
        <v>0</v>
      </c>
      <c r="H132" s="239">
        <f t="shared" si="13"/>
      </c>
      <c r="I132" s="151"/>
    </row>
    <row r="133" spans="1:9" ht="13.5" thickBot="1">
      <c r="A133" s="51"/>
      <c r="B133" s="167"/>
      <c r="C133" s="170"/>
      <c r="D133" s="171"/>
      <c r="E133" s="171"/>
      <c r="F133" s="171"/>
      <c r="G133" s="171"/>
      <c r="H133" s="455"/>
      <c r="I133" s="151"/>
    </row>
    <row r="134" spans="1:9" ht="14.25" thickBot="1" thickTop="1">
      <c r="A134" s="51"/>
      <c r="B134" s="164"/>
      <c r="C134" s="411" t="s">
        <v>23</v>
      </c>
      <c r="D134" s="338">
        <f>SUM(D118:D132)</f>
        <v>0</v>
      </c>
      <c r="E134" s="338">
        <f>SUM(E118:E132)</f>
        <v>0</v>
      </c>
      <c r="F134" s="338">
        <f>SUM(F118:F132)</f>
        <v>0</v>
      </c>
      <c r="G134" s="338">
        <f>E134+F134</f>
        <v>0</v>
      </c>
      <c r="H134" s="449">
        <f>IF(D134=0,"",G134/D134)</f>
      </c>
      <c r="I134" s="151"/>
    </row>
    <row r="135" spans="1:9" ht="13.5" thickTop="1">
      <c r="A135" s="51"/>
      <c r="B135" s="164"/>
      <c r="C135" s="159"/>
      <c r="D135" s="165"/>
      <c r="E135" s="165"/>
      <c r="F135" s="165"/>
      <c r="G135" s="165"/>
      <c r="H135" s="165"/>
      <c r="I135" s="53"/>
    </row>
    <row r="136" spans="1:9" ht="12.75">
      <c r="A136" s="51"/>
      <c r="B136" s="164"/>
      <c r="C136" s="159"/>
      <c r="D136" s="552" t="s">
        <v>143</v>
      </c>
      <c r="E136" s="552"/>
      <c r="F136" s="552"/>
      <c r="G136" s="552"/>
      <c r="H136" s="552"/>
      <c r="I136" s="53"/>
    </row>
    <row r="137" spans="1:9" ht="38.25">
      <c r="A137" s="51"/>
      <c r="B137" s="153"/>
      <c r="C137" s="172" t="s">
        <v>264</v>
      </c>
      <c r="D137" s="63" t="s">
        <v>348</v>
      </c>
      <c r="E137" s="63" t="s">
        <v>350</v>
      </c>
      <c r="F137" s="63" t="s">
        <v>209</v>
      </c>
      <c r="G137" s="63" t="s">
        <v>349</v>
      </c>
      <c r="H137" s="63" t="s">
        <v>137</v>
      </c>
      <c r="I137" s="53"/>
    </row>
    <row r="138" spans="1:9" ht="12.75">
      <c r="A138" s="51"/>
      <c r="B138" s="153"/>
      <c r="C138" s="163"/>
      <c r="D138" s="70" t="s">
        <v>138</v>
      </c>
      <c r="E138" s="70" t="s">
        <v>139</v>
      </c>
      <c r="F138" s="70" t="s">
        <v>140</v>
      </c>
      <c r="G138" s="71" t="s">
        <v>141</v>
      </c>
      <c r="H138" s="70" t="s">
        <v>142</v>
      </c>
      <c r="I138" s="53"/>
    </row>
    <row r="139" spans="1:9" ht="12.75">
      <c r="A139" s="51"/>
      <c r="B139" s="169">
        <v>76</v>
      </c>
      <c r="C139" s="168" t="s">
        <v>71</v>
      </c>
      <c r="D139" s="303"/>
      <c r="E139" s="303"/>
      <c r="F139" s="303"/>
      <c r="G139" s="78">
        <f>E139+F139</f>
        <v>0</v>
      </c>
      <c r="H139" s="239">
        <f>IF(D139=0,"",G139/D139)</f>
      </c>
      <c r="I139" s="151"/>
    </row>
    <row r="140" spans="1:9" ht="12.75">
      <c r="A140" s="51"/>
      <c r="B140" s="169"/>
      <c r="C140" s="170"/>
      <c r="D140" s="171"/>
      <c r="E140" s="171"/>
      <c r="F140" s="171"/>
      <c r="G140" s="171"/>
      <c r="H140" s="455"/>
      <c r="I140" s="151"/>
    </row>
    <row r="141" spans="1:9" ht="12.75">
      <c r="A141" s="51"/>
      <c r="B141" s="173" t="s">
        <v>72</v>
      </c>
      <c r="C141" s="174"/>
      <c r="D141" s="175"/>
      <c r="E141" s="175"/>
      <c r="F141" s="175"/>
      <c r="G141" s="175"/>
      <c r="H141" s="456"/>
      <c r="I141" s="151"/>
    </row>
    <row r="142" spans="1:9" ht="12.75">
      <c r="A142" s="51"/>
      <c r="B142" s="176">
        <v>771</v>
      </c>
      <c r="C142" s="177" t="s">
        <v>73</v>
      </c>
      <c r="D142" s="303"/>
      <c r="E142" s="303"/>
      <c r="F142" s="303"/>
      <c r="G142" s="78">
        <f>E142+F142</f>
        <v>0</v>
      </c>
      <c r="H142" s="457">
        <f>IF(D142=0,"",G142/D142)</f>
      </c>
      <c r="I142" s="151"/>
    </row>
    <row r="143" spans="1:9" ht="12.75">
      <c r="A143" s="51"/>
      <c r="B143" s="176">
        <v>775</v>
      </c>
      <c r="C143" s="177" t="s">
        <v>74</v>
      </c>
      <c r="D143" s="303"/>
      <c r="E143" s="303"/>
      <c r="F143" s="303"/>
      <c r="G143" s="78">
        <f>E143+F143</f>
        <v>0</v>
      </c>
      <c r="H143" s="457">
        <f>IF(D143=0,"",G143/D143)</f>
      </c>
      <c r="I143" s="151"/>
    </row>
    <row r="144" spans="1:9" ht="12.75">
      <c r="A144" s="51"/>
      <c r="B144" s="176" t="s">
        <v>271</v>
      </c>
      <c r="C144" s="177" t="s">
        <v>198</v>
      </c>
      <c r="D144" s="303"/>
      <c r="E144" s="303"/>
      <c r="F144" s="303"/>
      <c r="G144" s="78">
        <f>E144+F144</f>
        <v>0</v>
      </c>
      <c r="H144" s="457">
        <f>IF(D144=0,"",G144/D144)</f>
      </c>
      <c r="I144" s="151"/>
    </row>
    <row r="145" spans="1:9" ht="12.75">
      <c r="A145" s="51"/>
      <c r="B145" s="176">
        <v>778</v>
      </c>
      <c r="C145" s="177" t="s">
        <v>75</v>
      </c>
      <c r="D145" s="303"/>
      <c r="E145" s="303"/>
      <c r="F145" s="303"/>
      <c r="G145" s="78">
        <f>E145+F145</f>
        <v>0</v>
      </c>
      <c r="H145" s="457">
        <f>IF(D145=0,"",G145/D145)</f>
      </c>
      <c r="I145" s="151"/>
    </row>
    <row r="146" spans="1:9" ht="12.75">
      <c r="A146" s="51"/>
      <c r="B146" s="178"/>
      <c r="C146" s="179"/>
      <c r="D146" s="180"/>
      <c r="E146" s="180"/>
      <c r="F146" s="180"/>
      <c r="G146" s="180"/>
      <c r="H146" s="458"/>
      <c r="I146" s="151"/>
    </row>
    <row r="147" spans="1:9" ht="12.75">
      <c r="A147" s="51"/>
      <c r="B147" s="173" t="s">
        <v>76</v>
      </c>
      <c r="C147" s="181"/>
      <c r="D147" s="175"/>
      <c r="E147" s="175"/>
      <c r="F147" s="175"/>
      <c r="G147" s="175"/>
      <c r="H147" s="456"/>
      <c r="I147" s="151"/>
    </row>
    <row r="148" spans="1:9" ht="12.75">
      <c r="A148" s="51"/>
      <c r="B148" s="176">
        <v>7811</v>
      </c>
      <c r="C148" s="139" t="s">
        <v>123</v>
      </c>
      <c r="D148" s="303"/>
      <c r="E148" s="303"/>
      <c r="F148" s="303"/>
      <c r="G148" s="78">
        <f aca="true" t="shared" si="14" ref="G148:G155">E148+F148</f>
        <v>0</v>
      </c>
      <c r="H148" s="457">
        <f aca="true" t="shared" si="15" ref="H148:H163">IF(D148=0,"",G148/D148)</f>
      </c>
      <c r="I148" s="151"/>
    </row>
    <row r="149" spans="1:9" ht="12.75">
      <c r="A149" s="51"/>
      <c r="B149" s="176">
        <v>7815</v>
      </c>
      <c r="C149" s="139" t="s">
        <v>122</v>
      </c>
      <c r="D149" s="303"/>
      <c r="E149" s="303"/>
      <c r="F149" s="303"/>
      <c r="G149" s="78">
        <f t="shared" si="14"/>
        <v>0</v>
      </c>
      <c r="H149" s="457">
        <f t="shared" si="15"/>
      </c>
      <c r="I149" s="151"/>
    </row>
    <row r="150" spans="1:9" ht="12.75">
      <c r="A150" s="51"/>
      <c r="B150" s="176">
        <v>7816</v>
      </c>
      <c r="C150" s="139" t="s">
        <v>121</v>
      </c>
      <c r="D150" s="303"/>
      <c r="E150" s="303"/>
      <c r="F150" s="303"/>
      <c r="G150" s="78">
        <f t="shared" si="14"/>
        <v>0</v>
      </c>
      <c r="H150" s="457">
        <f t="shared" si="15"/>
      </c>
      <c r="I150" s="151"/>
    </row>
    <row r="151" spans="1:9" ht="12.75">
      <c r="A151" s="51"/>
      <c r="B151" s="176">
        <v>7817</v>
      </c>
      <c r="C151" s="139" t="s">
        <v>120</v>
      </c>
      <c r="D151" s="303"/>
      <c r="E151" s="303"/>
      <c r="F151" s="303"/>
      <c r="G151" s="78">
        <f t="shared" si="14"/>
        <v>0</v>
      </c>
      <c r="H151" s="457">
        <f t="shared" si="15"/>
      </c>
      <c r="I151" s="151"/>
    </row>
    <row r="152" spans="1:9" ht="12.75">
      <c r="A152" s="51"/>
      <c r="B152" s="176">
        <v>786</v>
      </c>
      <c r="C152" s="139" t="s">
        <v>77</v>
      </c>
      <c r="D152" s="303"/>
      <c r="E152" s="303"/>
      <c r="F152" s="303"/>
      <c r="G152" s="78">
        <f t="shared" si="14"/>
        <v>0</v>
      </c>
      <c r="H152" s="457">
        <f t="shared" si="15"/>
      </c>
      <c r="I152" s="151"/>
    </row>
    <row r="153" spans="1:9" ht="12.75">
      <c r="A153" s="51"/>
      <c r="B153" s="176">
        <v>787</v>
      </c>
      <c r="C153" s="139" t="s">
        <v>78</v>
      </c>
      <c r="D153" s="303"/>
      <c r="E153" s="303"/>
      <c r="F153" s="303"/>
      <c r="G153" s="78">
        <f t="shared" si="14"/>
        <v>0</v>
      </c>
      <c r="H153" s="457">
        <f t="shared" si="15"/>
      </c>
      <c r="I153" s="151"/>
    </row>
    <row r="154" spans="1:9" ht="12.75">
      <c r="A154" s="51"/>
      <c r="B154" s="176">
        <v>789</v>
      </c>
      <c r="C154" s="139" t="s">
        <v>197</v>
      </c>
      <c r="D154" s="303"/>
      <c r="E154" s="303"/>
      <c r="F154" s="303"/>
      <c r="G154" s="78">
        <f t="shared" si="14"/>
        <v>0</v>
      </c>
      <c r="H154" s="459">
        <f t="shared" si="15"/>
      </c>
      <c r="I154" s="151"/>
    </row>
    <row r="155" spans="1:9" ht="12.75">
      <c r="A155" s="51"/>
      <c r="B155" s="176">
        <v>79</v>
      </c>
      <c r="C155" s="177" t="s">
        <v>79</v>
      </c>
      <c r="D155" s="303"/>
      <c r="E155" s="303"/>
      <c r="F155" s="303"/>
      <c r="G155" s="78">
        <f t="shared" si="14"/>
        <v>0</v>
      </c>
      <c r="H155" s="460">
        <f t="shared" si="15"/>
      </c>
      <c r="I155" s="151"/>
    </row>
    <row r="156" spans="1:9" ht="13.5" thickBot="1">
      <c r="A156" s="51"/>
      <c r="B156" s="178"/>
      <c r="C156" s="179"/>
      <c r="D156" s="179"/>
      <c r="E156" s="179"/>
      <c r="F156" s="179"/>
      <c r="G156" s="179"/>
      <c r="H156" s="461"/>
      <c r="I156" s="151"/>
    </row>
    <row r="157" spans="1:9" ht="14.25" thickBot="1" thickTop="1">
      <c r="A157" s="51"/>
      <c r="B157" s="182"/>
      <c r="C157" s="337" t="s">
        <v>49</v>
      </c>
      <c r="D157" s="338">
        <f>SUM(D139,D142:D145,D148:D153,D154:D155)</f>
        <v>0</v>
      </c>
      <c r="E157" s="338">
        <f>SUM(E139,E142:E145,E148:E153,E154:E155)</f>
        <v>0</v>
      </c>
      <c r="F157" s="338">
        <f>SUM(F139,F142:F145,F148:F153,F154:F155)</f>
        <v>0</v>
      </c>
      <c r="G157" s="338">
        <f>E157+F157</f>
        <v>0</v>
      </c>
      <c r="H157" s="447">
        <f t="shared" si="15"/>
      </c>
      <c r="I157" s="151"/>
    </row>
    <row r="158" spans="1:9" ht="14.25" thickBot="1" thickTop="1">
      <c r="A158" s="51"/>
      <c r="B158" s="178"/>
      <c r="C158" s="183"/>
      <c r="D158" s="179"/>
      <c r="E158" s="179"/>
      <c r="F158" s="179"/>
      <c r="G158" s="179"/>
      <c r="H158" s="462"/>
      <c r="I158" s="151"/>
    </row>
    <row r="159" spans="1:9" s="186" customFormat="1" ht="14.25" thickBot="1" thickTop="1">
      <c r="A159" s="184"/>
      <c r="B159" s="178"/>
      <c r="C159" s="337" t="s">
        <v>110</v>
      </c>
      <c r="D159" s="338">
        <f>D113+D134+D157</f>
        <v>0</v>
      </c>
      <c r="E159" s="338">
        <f>E113+E134+E157</f>
        <v>0</v>
      </c>
      <c r="F159" s="338">
        <f>F113+F134+F157</f>
        <v>0</v>
      </c>
      <c r="G159" s="338">
        <f>E159+F159</f>
        <v>0</v>
      </c>
      <c r="H159" s="447">
        <f t="shared" si="15"/>
      </c>
      <c r="I159" s="185"/>
    </row>
    <row r="160" spans="1:9" ht="14.25" thickBot="1" thickTop="1">
      <c r="A160" s="51"/>
      <c r="B160" s="176"/>
      <c r="C160" s="179"/>
      <c r="D160" s="179"/>
      <c r="E160" s="179"/>
      <c r="F160" s="179"/>
      <c r="G160" s="179"/>
      <c r="H160" s="462"/>
      <c r="I160" s="151"/>
    </row>
    <row r="161" spans="1:9" ht="14.25" thickBot="1" thickTop="1">
      <c r="A161" s="51"/>
      <c r="B161" s="152"/>
      <c r="C161" s="339" t="s">
        <v>82</v>
      </c>
      <c r="D161" s="340">
        <f>IF(D159&gt;D91,0,-D159+D91)</f>
        <v>0</v>
      </c>
      <c r="E161" s="340">
        <f>IF(E159&gt;E91,0,-E159+E91)</f>
        <v>0</v>
      </c>
      <c r="F161" s="340">
        <f>IF(F159&gt;F91,0,-F159+F91)</f>
        <v>0</v>
      </c>
      <c r="G161" s="338">
        <f>IF(G159&gt;G91,0,-G159+G91)</f>
        <v>0</v>
      </c>
      <c r="H161" s="447">
        <f t="shared" si="15"/>
      </c>
      <c r="I161" s="151"/>
    </row>
    <row r="162" spans="1:9" ht="14.25" thickBot="1" thickTop="1">
      <c r="A162" s="51"/>
      <c r="B162" s="152"/>
      <c r="C162" s="179"/>
      <c r="D162" s="179"/>
      <c r="E162" s="179"/>
      <c r="F162" s="179"/>
      <c r="G162" s="179"/>
      <c r="H162" s="462"/>
      <c r="I162" s="151"/>
    </row>
    <row r="163" spans="1:9" ht="27" thickBot="1" thickTop="1">
      <c r="A163" s="51"/>
      <c r="B163" s="152"/>
      <c r="C163" s="339" t="s">
        <v>119</v>
      </c>
      <c r="D163" s="338">
        <f>D159+D161</f>
        <v>0</v>
      </c>
      <c r="E163" s="338">
        <f>E159+E161</f>
        <v>0</v>
      </c>
      <c r="F163" s="338">
        <f>F159+F161</f>
        <v>0</v>
      </c>
      <c r="G163" s="338">
        <f>G159+G161</f>
        <v>0</v>
      </c>
      <c r="H163" s="447">
        <f t="shared" si="15"/>
      </c>
      <c r="I163" s="151"/>
    </row>
    <row r="164" spans="1:9" ht="14.25" thickBot="1" thickTop="1">
      <c r="A164" s="51"/>
      <c r="B164" s="52"/>
      <c r="C164" s="52"/>
      <c r="D164" s="52"/>
      <c r="E164" s="52"/>
      <c r="F164" s="52"/>
      <c r="G164" s="52"/>
      <c r="H164" s="419"/>
      <c r="I164" s="151"/>
    </row>
    <row r="165" spans="1:9" ht="13.5" thickTop="1">
      <c r="A165" s="51"/>
      <c r="B165" s="152"/>
      <c r="C165" s="341" t="s">
        <v>227</v>
      </c>
      <c r="D165" s="335"/>
      <c r="E165" s="335"/>
      <c r="F165" s="335"/>
      <c r="G165" s="336">
        <f>E165+F165</f>
        <v>0</v>
      </c>
      <c r="H165" s="463">
        <f>IF(D165=0,"",G165/D165)</f>
      </c>
      <c r="I165" s="151"/>
    </row>
    <row r="166" spans="1:9" ht="13.5" thickBot="1">
      <c r="A166" s="51"/>
      <c r="B166" s="152"/>
      <c r="C166" s="342" t="s">
        <v>228</v>
      </c>
      <c r="D166" s="333"/>
      <c r="E166" s="333"/>
      <c r="F166" s="333"/>
      <c r="G166" s="334">
        <f>E166+F166</f>
        <v>0</v>
      </c>
      <c r="H166" s="464">
        <f>IF(D166=0,"",G166/D166)</f>
      </c>
      <c r="I166" s="151"/>
    </row>
    <row r="167" spans="1:9" ht="14.25" thickBot="1" thickTop="1">
      <c r="A167" s="187"/>
      <c r="B167" s="188"/>
      <c r="C167" s="189"/>
      <c r="D167" s="190"/>
      <c r="E167" s="190"/>
      <c r="F167" s="190"/>
      <c r="G167" s="190"/>
      <c r="H167" s="190"/>
      <c r="I167" s="191"/>
    </row>
  </sheetData>
  <sheetProtection password="EAD6" sheet="1" objects="1" scenarios="1"/>
  <mergeCells count="12">
    <mergeCell ref="D7:H7"/>
    <mergeCell ref="D48:H48"/>
    <mergeCell ref="B2:C2"/>
    <mergeCell ref="D2:F2"/>
    <mergeCell ref="B3:C3"/>
    <mergeCell ref="D3:F3"/>
    <mergeCell ref="D136:H136"/>
    <mergeCell ref="D115:H115"/>
    <mergeCell ref="D99:H99"/>
    <mergeCell ref="D31:H31"/>
    <mergeCell ref="B5:H5"/>
    <mergeCell ref="B97:H97"/>
  </mergeCells>
  <dataValidations count="1">
    <dataValidation type="decimal" allowBlank="1" showInputMessage="1" showErrorMessage="1" error="Veuillez saisir un nombre." sqref="D10:H29 D34:H46 D51:H95 D102:H113 D118:H134 D139:H166">
      <formula1>-100000000000000000000000000</formula1>
      <formula2>1E+26</formula2>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1"/>
  <headerFooter>
    <oddFooter>&amp;R&amp;"Arial,Normal"&amp;8&amp;F&amp;A</oddFooter>
  </headerFooter>
  <rowBreaks count="3" manualBreakCount="3">
    <brk id="47" max="255" man="1"/>
    <brk id="96" max="255" man="1"/>
    <brk id="1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MN2</cp:lastModifiedBy>
  <cp:lastPrinted>2016-07-06T14:14:36Z</cp:lastPrinted>
  <dcterms:created xsi:type="dcterms:W3CDTF">2014-12-30T11:35:36Z</dcterms:created>
  <dcterms:modified xsi:type="dcterms:W3CDTF">2019-03-06T07:42:30Z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